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8835" activeTab="0"/>
  </bookViews>
  <sheets>
    <sheet name="Info" sheetId="1" r:id="rId1"/>
    <sheet name="Prog1" sheetId="2" r:id="rId2"/>
    <sheet name="Prog2" sheetId="3" r:id="rId3"/>
    <sheet name="Prog3" sheetId="4" r:id="rId4"/>
    <sheet name="Prog4" sheetId="5" r:id="rId5"/>
    <sheet name="Prog5" sheetId="6" r:id="rId6"/>
    <sheet name="Prog6" sheetId="7" r:id="rId7"/>
    <sheet name="Prog7" sheetId="8" r:id="rId8"/>
    <sheet name="SummaryData" sheetId="9" r:id="rId9"/>
    <sheet name="Graph1" sheetId="10" r:id="rId10"/>
    <sheet name="Graph2" sheetId="11" r:id="rId11"/>
    <sheet name="Graph3" sheetId="12" r:id="rId12"/>
    <sheet name="Graph4" sheetId="13" r:id="rId13"/>
    <sheet name="ProbeData" sheetId="14" r:id="rId14"/>
    <sheet name="ChangeLog" sheetId="15" r:id="rId15"/>
  </sheets>
  <definedNames>
    <definedName name="CourseNum">'Info'!$B$10</definedName>
    <definedName name="CourseTerm">'Info'!$B$11</definedName>
    <definedName name="Instructor">'Info'!$B$12</definedName>
    <definedName name="PrevE">'Info'!#REF!</definedName>
    <definedName name="PrevInjCode">'Info'!$B$40</definedName>
    <definedName name="PrevInjComp">'Info'!$B$42</definedName>
    <definedName name="PrevInjCrev">'Info'!$B$41</definedName>
    <definedName name="PrevInjDesign">'Info'!$B$38</definedName>
    <definedName name="PrevInjDLDR">'Info'!$B$39</definedName>
    <definedName name="PrevInjPlan">'Info'!$B$37</definedName>
    <definedName name="PrevInjTest">'Info'!$B$43</definedName>
    <definedName name="PrevN">'Info'!$B$21</definedName>
    <definedName name="PrevR">'Info'!$B$20</definedName>
    <definedName name="PrevRemAfter">'Info'!$B$53</definedName>
    <definedName name="PrevRemCode">'Info'!$B$49</definedName>
    <definedName name="PrevRemComp">'Info'!$B$51</definedName>
    <definedName name="PrevRemCrev">'Info'!$B$50</definedName>
    <definedName name="PrevRemDesign">'Info'!$B$47</definedName>
    <definedName name="PrevRemDLDR">'Info'!$B$48</definedName>
    <definedName name="PrevRemPlan">'Info'!$B$46</definedName>
    <definedName name="PrevRemTest">'Info'!$B$52</definedName>
    <definedName name="PrevReusable">'Info'!$B$23</definedName>
    <definedName name="PrevReused">'Info'!$B$20</definedName>
    <definedName name="PrevT">'Info'!$B$22</definedName>
    <definedName name="PrevTimeCode">'Info'!$B$29</definedName>
    <definedName name="PrevTimeComp">'Info'!$B$31</definedName>
    <definedName name="PrevTimeCrev">'Info'!$B$30</definedName>
    <definedName name="PrevTimeDesign">'Info'!$B$27</definedName>
    <definedName name="PrevTimeDLDR">'Info'!$B$28</definedName>
    <definedName name="PrevTimePlan">'Info'!$B$26</definedName>
    <definedName name="PrevTimePost">'Info'!$B$33</definedName>
    <definedName name="PrevTimeTest">'Info'!$B$32</definedName>
    <definedName name="PrevTimeTotal">'Info'!$B$34</definedName>
    <definedName name="_xlnm.Print_Area" localSheetId="13">'ProbeData'!$T$1:$AB$18</definedName>
    <definedName name="StudentName">'Info'!$B$13</definedName>
    <definedName name="WorksheetVersion">'Info'!$B$6</definedName>
  </definedNames>
  <calcPr fullCalcOnLoad="1"/>
</workbook>
</file>

<file path=xl/sharedStrings.xml><?xml version="1.0" encoding="utf-8"?>
<sst xmlns="http://schemas.openxmlformats.org/spreadsheetml/2006/main" count="1392" uniqueCount="177">
  <si>
    <t>Student:</t>
  </si>
  <si>
    <t>Date:</t>
  </si>
  <si>
    <t>Program:</t>
  </si>
  <si>
    <t>1A</t>
  </si>
  <si>
    <t>Instructor:</t>
  </si>
  <si>
    <t>Time in phase (minutes)</t>
  </si>
  <si>
    <t>Planning</t>
  </si>
  <si>
    <t>Design</t>
  </si>
  <si>
    <t>Code</t>
  </si>
  <si>
    <t>Compile</t>
  </si>
  <si>
    <t>Test</t>
  </si>
  <si>
    <t>Postmortem</t>
  </si>
  <si>
    <t>Total</t>
  </si>
  <si>
    <t>Plan</t>
  </si>
  <si>
    <t>Actual</t>
  </si>
  <si>
    <t>To Date</t>
  </si>
  <si>
    <t>To Date %</t>
  </si>
  <si>
    <t>2A</t>
  </si>
  <si>
    <t>Defects injected</t>
  </si>
  <si>
    <t>Total development</t>
  </si>
  <si>
    <t>Defects removed</t>
  </si>
  <si>
    <t>After development</t>
  </si>
  <si>
    <t>Program size (LOC)</t>
  </si>
  <si>
    <t>Base (B)</t>
  </si>
  <si>
    <t>Deleted (D)</t>
  </si>
  <si>
    <t>Modified (M)</t>
  </si>
  <si>
    <t>Added (A)</t>
  </si>
  <si>
    <t>Reused (R)</t>
  </si>
  <si>
    <t>Total N/C (N)</t>
  </si>
  <si>
    <t>Total LOC (T)</t>
  </si>
  <si>
    <t>Total new reusable</t>
  </si>
  <si>
    <t>3A</t>
  </si>
  <si>
    <t>4A</t>
  </si>
  <si>
    <t>Summary</t>
  </si>
  <si>
    <t>LOC/Hour</t>
  </si>
  <si>
    <t>Estimated Object LOC (E)</t>
  </si>
  <si>
    <t>5A</t>
  </si>
  <si>
    <t>6A</t>
  </si>
  <si>
    <t>Planned Time</t>
  </si>
  <si>
    <t>Actual Time</t>
  </si>
  <si>
    <t>CPI (Cost-Performance Index)</t>
  </si>
  <si>
    <t>% New Reusable</t>
  </si>
  <si>
    <t>% Reused</t>
  </si>
  <si>
    <t>Test Defects/KLOC</t>
  </si>
  <si>
    <t>Total Defects/KLOC</t>
  </si>
  <si>
    <t>Yield %</t>
  </si>
  <si>
    <t>Design Review</t>
  </si>
  <si>
    <t>Code Review</t>
  </si>
  <si>
    <t>Defects/Hour - Design Review</t>
  </si>
  <si>
    <t>Defects/Hour - Code Review</t>
  </si>
  <si>
    <t>Defects/Hour - Compile</t>
  </si>
  <si>
    <t>Defects/Hour - Test</t>
  </si>
  <si>
    <t>DRL(DLDR/UT)</t>
  </si>
  <si>
    <t>DRL(CodeReview/UT)</t>
  </si>
  <si>
    <t>DRL(Compile/UT)</t>
  </si>
  <si>
    <t>(Page 1)</t>
  </si>
  <si>
    <t>(Page 2)</t>
  </si>
  <si>
    <t>(Page 3)</t>
  </si>
  <si>
    <t>Object LOC (New and base additions)</t>
  </si>
  <si>
    <t>Name</t>
  </si>
  <si>
    <t>Type</t>
  </si>
  <si>
    <t>Methods</t>
  </si>
  <si>
    <t>RelSize</t>
  </si>
  <si>
    <t>EstLOC</t>
  </si>
  <si>
    <t>ActLOC</t>
  </si>
  <si>
    <t>Object LOC (BA+NO)</t>
  </si>
  <si>
    <t>Size</t>
  </si>
  <si>
    <t>Time</t>
  </si>
  <si>
    <t>EstObjLOC (E=BA+NO+M)</t>
  </si>
  <si>
    <t>Beta 0 (size and time)</t>
  </si>
  <si>
    <t>Beta 1 (size and time)</t>
  </si>
  <si>
    <t>EstNCLOC (N)</t>
  </si>
  <si>
    <t>EstTotalLOC (T)</t>
  </si>
  <si>
    <t>EstTotalTime</t>
  </si>
  <si>
    <t>Total Object LOC</t>
  </si>
  <si>
    <t>NewReusable</t>
  </si>
  <si>
    <t>"*"</t>
  </si>
  <si>
    <t>VS</t>
  </si>
  <si>
    <t>S</t>
  </si>
  <si>
    <t>M</t>
  </si>
  <si>
    <t>L</t>
  </si>
  <si>
    <t>VL</t>
  </si>
  <si>
    <t>Calc</t>
  </si>
  <si>
    <t>Data</t>
  </si>
  <si>
    <t>I/O</t>
  </si>
  <si>
    <t>Logic</t>
  </si>
  <si>
    <t>Set-up</t>
  </si>
  <si>
    <t>Text</t>
  </si>
  <si>
    <t>Regression</t>
  </si>
  <si>
    <t>Program</t>
  </si>
  <si>
    <t>EstObjLOC</t>
  </si>
  <si>
    <t>EstNCLOC</t>
  </si>
  <si>
    <t>ActNCLOC</t>
  </si>
  <si>
    <t>Beta0</t>
  </si>
  <si>
    <t>Beta1</t>
  </si>
  <si>
    <t>SizeProcedure4A</t>
  </si>
  <si>
    <t>SizeProcedure4B</t>
  </si>
  <si>
    <t>SizeProcedure4C</t>
  </si>
  <si>
    <t>Correlation</t>
  </si>
  <si>
    <t>ActTime</t>
  </si>
  <si>
    <t>TimeProcedure5A</t>
  </si>
  <si>
    <t>TimeProcedure5B</t>
  </si>
  <si>
    <t>TimeProcedure5C1</t>
  </si>
  <si>
    <t>TimeProcedure5C2</t>
  </si>
  <si>
    <t>TimeProcedure5C3</t>
  </si>
  <si>
    <t>Course:</t>
  </si>
  <si>
    <t>Term:</t>
  </si>
  <si>
    <t>Object LOC estimation database</t>
  </si>
  <si>
    <t>(Page 6)</t>
  </si>
  <si>
    <t>(Page 5)</t>
  </si>
  <si>
    <t>(Page 4)</t>
  </si>
  <si>
    <t>Identification</t>
  </si>
  <si>
    <t>Previous Size Data</t>
  </si>
  <si>
    <t>Previous Time Data</t>
  </si>
  <si>
    <t>Previous Defects Injected</t>
  </si>
  <si>
    <t>Previous Defects Removed</t>
  </si>
  <si>
    <t>[Put plan total here if no detail]</t>
  </si>
  <si>
    <t>*</t>
  </si>
  <si>
    <t>Corr.</t>
  </si>
  <si>
    <t>Chosen values</t>
  </si>
  <si>
    <t>[Enter override N here]</t>
  </si>
  <si>
    <t>N value for plan summary</t>
  </si>
  <si>
    <t>[Total PROBE time estimate]</t>
  </si>
  <si>
    <t>Unplanned</t>
  </si>
  <si>
    <t>Individual software process worksheets</t>
  </si>
  <si>
    <t>Based on a variation of Watts Humphrey's PSP2 process</t>
  </si>
  <si>
    <t>Copyright © 2000 by Mark J. Sebern</t>
  </si>
  <si>
    <t>Milwaukee School of Engineering</t>
  </si>
  <si>
    <t>Version</t>
  </si>
  <si>
    <t>Proxy-based estimation database</t>
  </si>
  <si>
    <t>PROBE method developed by Watts Humphrey</t>
  </si>
  <si>
    <t>7A</t>
  </si>
  <si>
    <t>Actual size</t>
  </si>
  <si>
    <t>Natural log of actual size</t>
  </si>
  <si>
    <t>Average</t>
  </si>
  <si>
    <t>StdDev</t>
  </si>
  <si>
    <t>Size and time estimation</t>
  </si>
  <si>
    <t>Defect removal efficiency</t>
  </si>
  <si>
    <t>Planned</t>
  </si>
  <si>
    <t>Size (N/C)</t>
  </si>
  <si>
    <t>Productivity (LOC/hr)</t>
  </si>
  <si>
    <t>Defects/KLOC</t>
  </si>
  <si>
    <t>Yield</t>
  </si>
  <si>
    <t>%</t>
  </si>
  <si>
    <t>Appraisal COQ (%)</t>
  </si>
  <si>
    <t>Failure COQ (%)</t>
  </si>
  <si>
    <t>COQ A/F Ratio</t>
  </si>
  <si>
    <t>A/F</t>
  </si>
  <si>
    <t>Ratio</t>
  </si>
  <si>
    <t>Estimated</t>
  </si>
  <si>
    <t>ObjLOC</t>
  </si>
  <si>
    <t>NCLOC</t>
  </si>
  <si>
    <t>Log statistics</t>
  </si>
  <si>
    <t>Log normal distribution</t>
  </si>
  <si>
    <t>Size data by object type category</t>
  </si>
  <si>
    <t>Actual object LOC data values are collected from each program's page and compiled in the left-hand list.</t>
  </si>
  <si>
    <t>Then matching data values are extracted for each object type category and converted to logarithmic form.</t>
  </si>
  <si>
    <t>Sample statistics (average and standard deviation) of log values are then computed.</t>
  </si>
  <si>
    <t>Finally, the object LOC estimation table is generated. (See Humphrey, A Discipline for Software Engineering, pages 117-134.)</t>
  </si>
  <si>
    <t>Student Name Here</t>
  </si>
  <si>
    <t>[3.02]</t>
  </si>
  <si>
    <t>Mark Sebern</t>
  </si>
  <si>
    <t>Original version</t>
  </si>
  <si>
    <t>Fix defects in ProbeData table calculation and 4C/5Cn calculation methods.</t>
  </si>
  <si>
    <t>Author</t>
  </si>
  <si>
    <t>Date</t>
  </si>
  <si>
    <t>Description</t>
  </si>
  <si>
    <t>OK4C</t>
  </si>
  <si>
    <t>OK5C1</t>
  </si>
  <si>
    <t>OK5C2</t>
  </si>
  <si>
    <t>OK5C3</t>
  </si>
  <si>
    <t>"to date" values to be cumulative. Note that PROBE regression data does not currently</t>
  </si>
  <si>
    <t>carry forward from one spreadsheet to another.</t>
  </si>
  <si>
    <t>Fill in the "previous" data below if you are continuing from a prior spreadsheet and want your</t>
  </si>
  <si>
    <t>CS-286: Algorithms</t>
  </si>
  <si>
    <t>Spring 2001</t>
  </si>
  <si>
    <t>Taylor, 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</si>
</sst>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mm/dd/yyyy"/>
    <numFmt numFmtId="169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 locked="0"/>
    </xf>
    <xf numFmtId="2" fontId="0" fillId="0" borderId="0">
      <alignment/>
      <protection locked="0"/>
    </xf>
    <xf numFmtId="168" fontId="0" fillId="0" borderId="0">
      <alignment/>
      <protection locked="0"/>
    </xf>
    <xf numFmtId="9" fontId="0" fillId="0" borderId="0" applyFont="0" applyFill="0" applyBorder="0" applyAlignment="0" applyProtection="0"/>
  </cellStyleXfs>
  <cellXfs count="77">
    <xf numFmtId="0" fontId="0" fillId="2" borderId="0" xfId="0" applyAlignment="1">
      <alignment/>
    </xf>
    <xf numFmtId="0" fontId="0" fillId="2" borderId="0" xfId="0" applyAlignment="1">
      <alignment horizontal="right"/>
    </xf>
    <xf numFmtId="0" fontId="0" fillId="2" borderId="0" xfId="0" applyBorder="1" applyAlignment="1">
      <alignment/>
    </xf>
    <xf numFmtId="0" fontId="1" fillId="2" borderId="0" xfId="0" applyFont="1" applyAlignment="1">
      <alignment/>
    </xf>
    <xf numFmtId="0" fontId="1" fillId="2" borderId="0" xfId="0" applyFont="1" applyAlignment="1">
      <alignment horizontal="center"/>
    </xf>
    <xf numFmtId="0" fontId="0" fillId="2" borderId="1" xfId="0" applyBorder="1" applyAlignment="1">
      <alignment/>
    </xf>
    <xf numFmtId="167" fontId="0" fillId="2" borderId="0" xfId="0" applyNumberFormat="1" applyAlignment="1">
      <alignment/>
    </xf>
    <xf numFmtId="167" fontId="0" fillId="2" borderId="0" xfId="0" applyNumberFormat="1" applyBorder="1" applyAlignment="1">
      <alignment/>
    </xf>
    <xf numFmtId="1" fontId="0" fillId="2" borderId="0" xfId="0" applyNumberFormat="1" applyAlignment="1">
      <alignment/>
    </xf>
    <xf numFmtId="0" fontId="0" fillId="2" borderId="0" xfId="0" applyAlignment="1" applyProtection="1">
      <alignment/>
      <protection/>
    </xf>
    <xf numFmtId="0" fontId="0" fillId="2" borderId="0" xfId="0" applyFont="1" applyAlignment="1">
      <alignment/>
    </xf>
    <xf numFmtId="2" fontId="0" fillId="2" borderId="0" xfId="0" applyNumberFormat="1" applyAlignment="1">
      <alignment/>
    </xf>
    <xf numFmtId="168" fontId="0" fillId="2" borderId="0" xfId="0" applyNumberFormat="1" applyAlignment="1" applyProtection="1">
      <alignment/>
      <protection/>
    </xf>
    <xf numFmtId="0" fontId="0" fillId="2" borderId="0" xfId="0" applyBorder="1" applyAlignment="1" applyProtection="1">
      <alignment/>
      <protection locked="0"/>
    </xf>
    <xf numFmtId="9" fontId="0" fillId="2" borderId="0" xfId="0" applyNumberFormat="1" applyAlignment="1">
      <alignment/>
    </xf>
    <xf numFmtId="0" fontId="0" fillId="2" borderId="0" xfId="0" applyAlignment="1">
      <alignment horizontal="center"/>
    </xf>
    <xf numFmtId="0" fontId="0" fillId="2" borderId="0" xfId="0" applyAlignment="1" quotePrefix="1">
      <alignment horizontal="center"/>
    </xf>
    <xf numFmtId="0" fontId="0" fillId="2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19">
      <alignment/>
      <protection locked="0"/>
    </xf>
    <xf numFmtId="0" fontId="0" fillId="2" borderId="0" xfId="0" applyFont="1" applyAlignment="1">
      <alignment horizontal="center"/>
    </xf>
    <xf numFmtId="0" fontId="1" fillId="2" borderId="0" xfId="0" applyFont="1" applyAlignment="1">
      <alignment horizontal="right"/>
    </xf>
    <xf numFmtId="0" fontId="0" fillId="0" borderId="0" xfId="19" applyFont="1">
      <alignment/>
      <protection locked="0"/>
    </xf>
    <xf numFmtId="168" fontId="0" fillId="0" borderId="2" xfId="21" applyBorder="1">
      <alignment/>
      <protection locked="0"/>
    </xf>
    <xf numFmtId="0" fontId="0" fillId="0" borderId="3" xfId="19" applyBorder="1">
      <alignment/>
      <protection locked="0"/>
    </xf>
    <xf numFmtId="0" fontId="0" fillId="0" borderId="4" xfId="19" applyBorder="1">
      <alignment/>
      <protection locked="0"/>
    </xf>
    <xf numFmtId="0" fontId="0" fillId="0" borderId="5" xfId="19" applyBorder="1">
      <alignment/>
      <protection locked="0"/>
    </xf>
    <xf numFmtId="0" fontId="0" fillId="0" borderId="6" xfId="19" applyBorder="1">
      <alignment/>
      <protection locked="0"/>
    </xf>
    <xf numFmtId="0" fontId="0" fillId="0" borderId="7" xfId="19" applyBorder="1">
      <alignment/>
      <protection locked="0"/>
    </xf>
    <xf numFmtId="0" fontId="0" fillId="0" borderId="8" xfId="19" applyBorder="1">
      <alignment/>
      <protection locked="0"/>
    </xf>
    <xf numFmtId="0" fontId="0" fillId="0" borderId="9" xfId="19" applyBorder="1">
      <alignment/>
      <protection locked="0"/>
    </xf>
    <xf numFmtId="0" fontId="0" fillId="0" borderId="10" xfId="19" applyBorder="1">
      <alignment/>
      <protection locked="0"/>
    </xf>
    <xf numFmtId="0" fontId="0" fillId="0" borderId="11" xfId="19" applyBorder="1">
      <alignment/>
      <protection locked="0"/>
    </xf>
    <xf numFmtId="0" fontId="0" fillId="0" borderId="12" xfId="19" applyBorder="1">
      <alignment/>
      <protection locked="0"/>
    </xf>
    <xf numFmtId="0" fontId="0" fillId="0" borderId="2" xfId="19" applyBorder="1">
      <alignment/>
      <protection locked="0"/>
    </xf>
    <xf numFmtId="0" fontId="0" fillId="0" borderId="1" xfId="19" applyBorder="1">
      <alignment/>
      <protection locked="0"/>
    </xf>
    <xf numFmtId="0" fontId="0" fillId="0" borderId="0" xfId="19" applyBorder="1">
      <alignment/>
      <protection locked="0"/>
    </xf>
    <xf numFmtId="0" fontId="0" fillId="0" borderId="13" xfId="19" applyBorder="1">
      <alignment/>
      <protection locked="0"/>
    </xf>
    <xf numFmtId="2" fontId="0" fillId="0" borderId="10" xfId="20" applyBorder="1">
      <alignment/>
      <protection locked="0"/>
    </xf>
    <xf numFmtId="2" fontId="0" fillId="0" borderId="11" xfId="20" applyBorder="1">
      <alignment/>
      <protection locked="0"/>
    </xf>
    <xf numFmtId="0" fontId="0" fillId="2" borderId="8" xfId="0" applyBorder="1" applyAlignment="1">
      <alignment horizontal="right"/>
    </xf>
    <xf numFmtId="0" fontId="0" fillId="2" borderId="9" xfId="0" applyBorder="1" applyAlignment="1">
      <alignment horizontal="right"/>
    </xf>
    <xf numFmtId="0" fontId="0" fillId="2" borderId="0" xfId="0" applyBorder="1" applyAlignment="1">
      <alignment horizontal="center"/>
    </xf>
    <xf numFmtId="0" fontId="0" fillId="2" borderId="2" xfId="0" applyBorder="1" applyAlignment="1">
      <alignment horizontal="center"/>
    </xf>
    <xf numFmtId="0" fontId="0" fillId="2" borderId="3" xfId="0" applyBorder="1" applyAlignment="1">
      <alignment horizontal="center"/>
    </xf>
    <xf numFmtId="0" fontId="0" fillId="0" borderId="3" xfId="19" applyFont="1" applyBorder="1">
      <alignment/>
      <protection locked="0"/>
    </xf>
    <xf numFmtId="0" fontId="0" fillId="0" borderId="4" xfId="19" applyFont="1" applyBorder="1">
      <alignment/>
      <protection locked="0"/>
    </xf>
    <xf numFmtId="0" fontId="0" fillId="0" borderId="1" xfId="19" applyFont="1" applyBorder="1">
      <alignment/>
      <protection locked="0"/>
    </xf>
    <xf numFmtId="0" fontId="0" fillId="0" borderId="5" xfId="19" applyFont="1" applyBorder="1">
      <alignment/>
      <protection locked="0"/>
    </xf>
    <xf numFmtId="0" fontId="0" fillId="0" borderId="6" xfId="19" applyFont="1" applyBorder="1">
      <alignment/>
      <protection locked="0"/>
    </xf>
    <xf numFmtId="0" fontId="0" fillId="0" borderId="0" xfId="19" applyFont="1" applyBorder="1">
      <alignment/>
      <protection locked="0"/>
    </xf>
    <xf numFmtId="0" fontId="0" fillId="0" borderId="7" xfId="19" applyFont="1" applyBorder="1">
      <alignment/>
      <protection locked="0"/>
    </xf>
    <xf numFmtId="2" fontId="0" fillId="2" borderId="0" xfId="0" applyNumberFormat="1" applyBorder="1" applyAlignment="1">
      <alignment/>
    </xf>
    <xf numFmtId="2" fontId="0" fillId="2" borderId="13" xfId="0" applyNumberFormat="1" applyBorder="1" applyAlignment="1">
      <alignment/>
    </xf>
    <xf numFmtId="2" fontId="0" fillId="2" borderId="4" xfId="0" applyNumberFormat="1" applyBorder="1" applyAlignment="1">
      <alignment/>
    </xf>
    <xf numFmtId="2" fontId="0" fillId="2" borderId="6" xfId="0" applyNumberFormat="1" applyBorder="1" applyAlignment="1">
      <alignment/>
    </xf>
    <xf numFmtId="2" fontId="0" fillId="2" borderId="8" xfId="0" applyNumberFormat="1" applyBorder="1" applyAlignment="1">
      <alignment/>
    </xf>
    <xf numFmtId="2" fontId="0" fillId="2" borderId="1" xfId="0" applyNumberFormat="1" applyBorder="1" applyAlignment="1">
      <alignment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2" fontId="0" fillId="2" borderId="16" xfId="0" applyNumberFormat="1" applyBorder="1" applyAlignment="1">
      <alignment/>
    </xf>
    <xf numFmtId="0" fontId="0" fillId="2" borderId="17" xfId="0" applyBorder="1" applyAlignment="1">
      <alignment/>
    </xf>
    <xf numFmtId="2" fontId="0" fillId="2" borderId="18" xfId="0" applyNumberFormat="1" applyBorder="1" applyAlignment="1">
      <alignment/>
    </xf>
    <xf numFmtId="2" fontId="0" fillId="2" borderId="19" xfId="0" applyNumberFormat="1" applyBorder="1" applyAlignment="1">
      <alignment/>
    </xf>
    <xf numFmtId="0" fontId="0" fillId="2" borderId="13" xfId="0" applyBorder="1" applyAlignment="1">
      <alignment horizontal="right"/>
    </xf>
    <xf numFmtId="0" fontId="0" fillId="2" borderId="20" xfId="0" applyBorder="1" applyAlignment="1">
      <alignment horizontal="center"/>
    </xf>
    <xf numFmtId="0" fontId="0" fillId="2" borderId="21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7" xfId="0" applyBorder="1" applyAlignment="1">
      <alignment horizontal="center"/>
    </xf>
    <xf numFmtId="14" fontId="0" fillId="2" borderId="0" xfId="0" applyNumberFormat="1" applyAlignment="1">
      <alignment/>
    </xf>
    <xf numFmtId="166" fontId="0" fillId="2" borderId="0" xfId="0" applyNumberFormat="1" applyAlignment="1">
      <alignment/>
    </xf>
    <xf numFmtId="0" fontId="0" fillId="2" borderId="10" xfId="0" applyBorder="1" applyAlignment="1">
      <alignment horizontal="center"/>
    </xf>
    <xf numFmtId="0" fontId="0" fillId="2" borderId="22" xfId="0" applyBorder="1" applyAlignment="1">
      <alignment horizontal="center"/>
    </xf>
    <xf numFmtId="0" fontId="0" fillId="2" borderId="11" xfId="0" applyBorder="1" applyAlignment="1">
      <alignment horizontal="center"/>
    </xf>
    <xf numFmtId="0" fontId="0" fillId="2" borderId="4" xfId="0" applyBorder="1" applyAlignment="1">
      <alignment horizontal="center"/>
    </xf>
    <xf numFmtId="0" fontId="0" fillId="2" borderId="5" xfId="0" applyBorder="1" applyAlignment="1">
      <alignment horizontal="center"/>
    </xf>
    <xf numFmtId="0" fontId="0" fillId="2" borderId="1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try" xfId="19"/>
    <cellStyle name="Entry[2]" xfId="20"/>
    <cellStyle name="EntryD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Total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68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Actual Total Time versus Estimated N/C LOC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SummaryData!$D$8:$D$14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SummaryData!$C$8:$C$14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512681"/>
        <c:axId val="49614130"/>
      </c:scatterChart>
      <c:valAx>
        <c:axId val="5512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Estimated N/C 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130"/>
        <c:crosses val="autoZero"/>
        <c:crossBetween val="midCat"/>
        <c:dispUnits/>
      </c:valAx>
      <c:valAx>
        <c:axId val="4961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Actual Total Time versus Actual N/C LOC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SummaryData!$E$8:$E$14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SummaryData!$C$8:$C$14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3873987"/>
        <c:axId val="59321564"/>
      </c:scatterChart>
      <c:valAx>
        <c:axId val="4387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Actual N/C 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1564"/>
        <c:crosses val="autoZero"/>
        <c:crossBetween val="midCat"/>
        <c:dispUnits/>
      </c:valAx>
      <c:valAx>
        <c:axId val="5932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Size (new and changed LOC)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SummaryData!$D$8:$D$14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SummaryData!$F$8:$F$14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SummaryData!$G$8:$G$14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LOC/hour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Defect Density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SummaryData!$H$8:$H$14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SummaryData!$I$8:$I$14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Defects/KLOC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2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Yield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SummaryData!$J$8:$J$14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9943"/>
        <c:crossesAt val="1"/>
        <c:crossBetween val="between"/>
        <c:dispUnits/>
        <c:majorUnit val="2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Appraisal/Failure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AFRatio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SummaryData!$A$8:$A$14</c:f>
              <c:strCache>
                <c:ptCount val="7"/>
                <c:pt idx="0">
                  <c:v>1A</c:v>
                </c:pt>
                <c:pt idx="1">
                  <c:v>2A</c:v>
                </c:pt>
                <c:pt idx="2">
                  <c:v>3A</c:v>
                </c:pt>
                <c:pt idx="3">
                  <c:v>4A</c:v>
                </c:pt>
                <c:pt idx="4">
                  <c:v>5A</c:v>
                </c:pt>
                <c:pt idx="5">
                  <c:v>6A</c:v>
                </c:pt>
                <c:pt idx="6">
                  <c:v>7A</c:v>
                </c:pt>
              </c:strCache>
            </c:strRef>
          </c:cat>
          <c:val>
            <c:numRef>
              <c:f>SummaryData!$K$8:$K$14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A/F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Actual N/C LOC versus Estimated Object LOC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SummaryData!$L$8:$L$14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SummaryData!$E$8:$E$14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1145627"/>
        <c:axId val="56092916"/>
      </c:scatterChart>
      <c:valAx>
        <c:axId val="21145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Estimated Object LOC (including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92916"/>
        <c:crosses val="autoZero"/>
        <c:crossBetween val="midCat"/>
        <c:dispUnits/>
      </c:valAx>
      <c:valAx>
        <c:axId val="5609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Actual N/C 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Actual N/C LOC versus Estimated N/C LOC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SummaryData!$D$8:$D$14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SummaryData!$E$8:$E$14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5074197"/>
        <c:axId val="47232318"/>
      </c:scatterChart>
      <c:valAx>
        <c:axId val="3507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Estimated N/C 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2318"/>
        <c:crosses val="autoZero"/>
        <c:crossBetween val="midCat"/>
        <c:dispUnits/>
      </c:valAx>
      <c:valAx>
        <c:axId val="4723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Actual N/C LOC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Actual Total Time versus Estimated Object LOC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SummaryData!$L$8:$L$14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SummaryData!$C$8:$C$14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2437679"/>
        <c:axId val="612520"/>
      </c:scatterChart>
      <c:valAx>
        <c:axId val="22437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Estimated Object LOC (including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20"/>
        <c:crosses val="autoZero"/>
        <c:crossBetween val="midCat"/>
        <c:dispUnits/>
      </c:valAx>
      <c:valAx>
        <c:axId val="61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8</xdr:col>
      <xdr:colOff>333375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8100" y="666750"/>
        <a:ext cx="51720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9525</xdr:rowOff>
    </xdr:from>
    <xdr:to>
      <xdr:col>8</xdr:col>
      <xdr:colOff>333375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8100" y="3086100"/>
        <a:ext cx="51720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34</xdr:row>
      <xdr:rowOff>19050</xdr:rowOff>
    </xdr:from>
    <xdr:to>
      <xdr:col>8</xdr:col>
      <xdr:colOff>333375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38100" y="5524500"/>
        <a:ext cx="51720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8</xdr:col>
      <xdr:colOff>333375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8100" y="666750"/>
        <a:ext cx="51720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9525</xdr:rowOff>
    </xdr:from>
    <xdr:to>
      <xdr:col>8</xdr:col>
      <xdr:colOff>342900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47625" y="3086100"/>
        <a:ext cx="51720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34</xdr:row>
      <xdr:rowOff>38100</xdr:rowOff>
    </xdr:from>
    <xdr:to>
      <xdr:col>8</xdr:col>
      <xdr:colOff>352425</xdr:colOff>
      <xdr:row>49</xdr:row>
      <xdr:rowOff>19050</xdr:rowOff>
    </xdr:to>
    <xdr:graphicFrame>
      <xdr:nvGraphicFramePr>
        <xdr:cNvPr id="3" name="Chart 3"/>
        <xdr:cNvGraphicFramePr/>
      </xdr:nvGraphicFramePr>
      <xdr:xfrm>
        <a:off x="57150" y="5543550"/>
        <a:ext cx="51720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8</xdr:col>
      <xdr:colOff>333375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8100" y="666750"/>
        <a:ext cx="51720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47625</xdr:rowOff>
    </xdr:from>
    <xdr:to>
      <xdr:col>8</xdr:col>
      <xdr:colOff>333375</xdr:colOff>
      <xdr:row>34</xdr:row>
      <xdr:rowOff>19050</xdr:rowOff>
    </xdr:to>
    <xdr:graphicFrame>
      <xdr:nvGraphicFramePr>
        <xdr:cNvPr id="2" name="Chart 4"/>
        <xdr:cNvGraphicFramePr/>
      </xdr:nvGraphicFramePr>
      <xdr:xfrm>
        <a:off x="38100" y="3124200"/>
        <a:ext cx="51720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8</xdr:col>
      <xdr:colOff>333375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38100" y="666750"/>
        <a:ext cx="51720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19</xdr:row>
      <xdr:rowOff>47625</xdr:rowOff>
    </xdr:from>
    <xdr:to>
      <xdr:col>8</xdr:col>
      <xdr:colOff>333375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38100" y="3124200"/>
        <a:ext cx="51720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76200</xdr:rowOff>
    </xdr:from>
    <xdr:to>
      <xdr:col>8</xdr:col>
      <xdr:colOff>342900</xdr:colOff>
      <xdr:row>49</xdr:row>
      <xdr:rowOff>47625</xdr:rowOff>
    </xdr:to>
    <xdr:graphicFrame>
      <xdr:nvGraphicFramePr>
        <xdr:cNvPr id="3" name="Chart 3"/>
        <xdr:cNvGraphicFramePr/>
      </xdr:nvGraphicFramePr>
      <xdr:xfrm>
        <a:off x="47625" y="5581650"/>
        <a:ext cx="51720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4.7109375" style="0" customWidth="1"/>
    <col min="2" max="2" width="18.140625" style="0" customWidth="1"/>
  </cols>
  <sheetData>
    <row r="1" ht="12.75">
      <c r="A1" t="s">
        <v>124</v>
      </c>
    </row>
    <row r="2" ht="12.75">
      <c r="A2" t="s">
        <v>125</v>
      </c>
    </row>
    <row r="4" ht="12.75">
      <c r="A4" t="s">
        <v>126</v>
      </c>
    </row>
    <row r="5" ht="12.75">
      <c r="A5" t="s">
        <v>127</v>
      </c>
    </row>
    <row r="6" spans="1:2" ht="12.75">
      <c r="A6" t="s">
        <v>128</v>
      </c>
      <c r="B6" t="s">
        <v>160</v>
      </c>
    </row>
    <row r="8" ht="12.75">
      <c r="A8" s="3" t="s">
        <v>111</v>
      </c>
    </row>
    <row r="10" spans="1:2" ht="12.75">
      <c r="A10" t="s">
        <v>105</v>
      </c>
      <c r="B10" s="22" t="s">
        <v>174</v>
      </c>
    </row>
    <row r="11" spans="1:2" ht="12.75">
      <c r="A11" t="s">
        <v>106</v>
      </c>
      <c r="B11" s="22" t="s">
        <v>175</v>
      </c>
    </row>
    <row r="12" spans="1:2" ht="12.75">
      <c r="A12" t="s">
        <v>4</v>
      </c>
      <c r="B12" s="22" t="s">
        <v>176</v>
      </c>
    </row>
    <row r="13" spans="1:2" ht="12.75">
      <c r="A13" t="s">
        <v>0</v>
      </c>
      <c r="B13" s="22" t="s">
        <v>159</v>
      </c>
    </row>
    <row r="15" ht="12.75">
      <c r="A15" t="s">
        <v>173</v>
      </c>
    </row>
    <row r="16" ht="12.75">
      <c r="A16" t="s">
        <v>171</v>
      </c>
    </row>
    <row r="17" ht="12.75">
      <c r="A17" t="s">
        <v>172</v>
      </c>
    </row>
    <row r="19" ht="12.75">
      <c r="A19" s="3" t="s">
        <v>112</v>
      </c>
    </row>
    <row r="20" spans="1:2" ht="12.75">
      <c r="A20" t="s">
        <v>27</v>
      </c>
      <c r="B20" s="19">
        <v>0</v>
      </c>
    </row>
    <row r="21" spans="1:2" ht="12.75">
      <c r="A21" t="s">
        <v>28</v>
      </c>
      <c r="B21" s="19">
        <v>0</v>
      </c>
    </row>
    <row r="22" spans="1:2" ht="12.75">
      <c r="A22" t="s">
        <v>29</v>
      </c>
      <c r="B22" s="19">
        <v>0</v>
      </c>
    </row>
    <row r="23" spans="1:2" ht="12.75">
      <c r="A23" t="s">
        <v>30</v>
      </c>
      <c r="B23" s="19">
        <v>0</v>
      </c>
    </row>
    <row r="25" ht="12.75">
      <c r="A25" s="3" t="s">
        <v>113</v>
      </c>
    </row>
    <row r="26" spans="1:2" ht="12.75">
      <c r="A26" t="s">
        <v>6</v>
      </c>
      <c r="B26" s="19">
        <v>0</v>
      </c>
    </row>
    <row r="27" spans="1:2" ht="12.75">
      <c r="A27" t="s">
        <v>7</v>
      </c>
      <c r="B27" s="19">
        <v>0</v>
      </c>
    </row>
    <row r="28" spans="1:2" ht="12.75">
      <c r="A28" t="s">
        <v>46</v>
      </c>
      <c r="B28" s="19">
        <v>0</v>
      </c>
    </row>
    <row r="29" spans="1:2" ht="12.75">
      <c r="A29" t="s">
        <v>8</v>
      </c>
      <c r="B29" s="19">
        <v>0</v>
      </c>
    </row>
    <row r="30" spans="1:2" ht="12.75">
      <c r="A30" t="s">
        <v>47</v>
      </c>
      <c r="B30" s="19">
        <v>0</v>
      </c>
    </row>
    <row r="31" spans="1:2" ht="12.75">
      <c r="A31" t="s">
        <v>9</v>
      </c>
      <c r="B31" s="19">
        <v>0</v>
      </c>
    </row>
    <row r="32" spans="1:2" ht="12.75">
      <c r="A32" t="s">
        <v>10</v>
      </c>
      <c r="B32" s="19">
        <v>0</v>
      </c>
    </row>
    <row r="33" spans="1:2" ht="12.75">
      <c r="A33" t="s">
        <v>11</v>
      </c>
      <c r="B33" s="19">
        <v>0</v>
      </c>
    </row>
    <row r="34" spans="1:2" ht="12.75">
      <c r="A34" t="s">
        <v>12</v>
      </c>
      <c r="B34">
        <f>SUM(B26:B33)</f>
        <v>0</v>
      </c>
    </row>
    <row r="36" ht="12.75">
      <c r="A36" s="3" t="s">
        <v>114</v>
      </c>
    </row>
    <row r="37" spans="1:2" ht="12.75">
      <c r="A37" t="s">
        <v>6</v>
      </c>
      <c r="B37" s="19">
        <v>0</v>
      </c>
    </row>
    <row r="38" spans="1:2" ht="12.75">
      <c r="A38" t="s">
        <v>7</v>
      </c>
      <c r="B38" s="19">
        <v>0</v>
      </c>
    </row>
    <row r="39" spans="1:2" ht="12.75">
      <c r="A39" t="s">
        <v>46</v>
      </c>
      <c r="B39" s="19">
        <v>0</v>
      </c>
    </row>
    <row r="40" spans="1:2" ht="12.75">
      <c r="A40" t="s">
        <v>8</v>
      </c>
      <c r="B40" s="19">
        <v>0</v>
      </c>
    </row>
    <row r="41" spans="1:2" ht="12.75">
      <c r="A41" t="s">
        <v>47</v>
      </c>
      <c r="B41" s="19">
        <v>0</v>
      </c>
    </row>
    <row r="42" spans="1:2" ht="12.75">
      <c r="A42" t="s">
        <v>9</v>
      </c>
      <c r="B42" s="19">
        <v>0</v>
      </c>
    </row>
    <row r="43" spans="1:2" ht="12.75">
      <c r="A43" t="s">
        <v>10</v>
      </c>
      <c r="B43" s="19">
        <v>0</v>
      </c>
    </row>
    <row r="45" ht="12.75">
      <c r="A45" s="3" t="s">
        <v>115</v>
      </c>
    </row>
    <row r="46" spans="1:2" ht="12.75">
      <c r="A46" t="s">
        <v>6</v>
      </c>
      <c r="B46" s="18">
        <v>0</v>
      </c>
    </row>
    <row r="47" spans="1:2" ht="12.75">
      <c r="A47" t="s">
        <v>7</v>
      </c>
      <c r="B47" s="18">
        <v>0</v>
      </c>
    </row>
    <row r="48" spans="1:2" ht="12.75">
      <c r="A48" t="s">
        <v>46</v>
      </c>
      <c r="B48" s="18">
        <v>0</v>
      </c>
    </row>
    <row r="49" spans="1:2" ht="12.75">
      <c r="A49" t="s">
        <v>8</v>
      </c>
      <c r="B49" s="18">
        <v>0</v>
      </c>
    </row>
    <row r="50" spans="1:2" ht="12.75">
      <c r="A50" t="s">
        <v>47</v>
      </c>
      <c r="B50" s="18">
        <v>0</v>
      </c>
    </row>
    <row r="51" spans="1:2" ht="12.75">
      <c r="A51" t="s">
        <v>9</v>
      </c>
      <c r="B51" s="18">
        <v>0</v>
      </c>
    </row>
    <row r="52" spans="1:2" ht="12.75">
      <c r="A52" t="s">
        <v>10</v>
      </c>
      <c r="B52" s="18">
        <v>0</v>
      </c>
    </row>
    <row r="53" spans="1:2" ht="12.75">
      <c r="A53" t="s">
        <v>21</v>
      </c>
      <c r="B53" s="18">
        <v>0</v>
      </c>
    </row>
  </sheetData>
  <sheetProtection sheet="1" objects="1" scenarios="1"/>
  <printOptions/>
  <pageMargins left="0.75" right="0.75" top="1" bottom="1" header="0.5" footer="0.5"/>
  <pageSetup blackAndWhite="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t="str">
        <f>CourseNum</f>
        <v>CS-286: Algorithms</v>
      </c>
      <c r="B1" t="str">
        <f>CourseTerm</f>
        <v>Spring 2001</v>
      </c>
      <c r="E1" t="str">
        <f>WorksheetVersion</f>
        <v>[3.02]</v>
      </c>
    </row>
    <row r="3" spans="1:2" ht="12.75">
      <c r="A3" t="s">
        <v>0</v>
      </c>
      <c r="B3" t="str">
        <f>StudentName</f>
        <v>Student Name Here</v>
      </c>
    </row>
    <row r="4" spans="1:2" ht="12.75">
      <c r="A4" t="s">
        <v>4</v>
      </c>
      <c r="B4" t="str">
        <f>Instructor</f>
        <v>Taylor, C</v>
      </c>
    </row>
  </sheetData>
  <sheetProtection sheet="1" objects="1" scenarios="1"/>
  <printOptions/>
  <pageMargins left="0.75" right="0.75" top="1" bottom="1" header="0.5" footer="0.5"/>
  <pageSetup blackAndWhite="1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t="str">
        <f>CourseNum</f>
        <v>CS-286: Algorithms</v>
      </c>
      <c r="B1" t="str">
        <f>CourseTerm</f>
        <v>Spring 2001</v>
      </c>
      <c r="E1" t="str">
        <f>WorksheetVersion</f>
        <v>[3.02]</v>
      </c>
    </row>
    <row r="3" spans="1:2" ht="12.75">
      <c r="A3" t="s">
        <v>0</v>
      </c>
      <c r="B3" t="str">
        <f>StudentName</f>
        <v>Student Name Here</v>
      </c>
    </row>
    <row r="4" spans="1:2" ht="12.75">
      <c r="A4" t="s">
        <v>4</v>
      </c>
      <c r="B4" t="str">
        <f>Instructor</f>
        <v>Taylor, C</v>
      </c>
    </row>
  </sheetData>
  <sheetProtection sheet="1" objects="1" scenarios="1"/>
  <printOptions/>
  <pageMargins left="0.75" right="0.75" top="1" bottom="1" header="0.5" footer="0.5"/>
  <pageSetup blackAndWhite="1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t="str">
        <f>CourseNum</f>
        <v>CS-286: Algorithms</v>
      </c>
      <c r="B1" t="str">
        <f>CourseTerm</f>
        <v>Spring 2001</v>
      </c>
      <c r="E1" t="str">
        <f>WorksheetVersion</f>
        <v>[3.02]</v>
      </c>
    </row>
    <row r="3" spans="1:2" ht="12.75">
      <c r="A3" t="s">
        <v>0</v>
      </c>
      <c r="B3" t="str">
        <f>StudentName</f>
        <v>Student Name Here</v>
      </c>
    </row>
    <row r="4" spans="1:2" ht="12.75">
      <c r="A4" t="s">
        <v>4</v>
      </c>
      <c r="B4" t="str">
        <f>Instructor</f>
        <v>Taylor, C</v>
      </c>
    </row>
  </sheetData>
  <sheetProtection sheet="1" objects="1" scenarios="1"/>
  <printOptions/>
  <pageMargins left="0.75" right="0.75" top="1" bottom="1" header="0.5" footer="0.5"/>
  <pageSetup blackAndWhite="1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t="str">
        <f>CourseNum</f>
        <v>CS-286: Algorithms</v>
      </c>
      <c r="B1" t="str">
        <f>CourseTerm</f>
        <v>Spring 2001</v>
      </c>
      <c r="E1" t="str">
        <f>WorksheetVersion</f>
        <v>[3.02]</v>
      </c>
    </row>
    <row r="3" spans="1:2" ht="12.75">
      <c r="A3" t="s">
        <v>0</v>
      </c>
      <c r="B3" t="str">
        <f>StudentName</f>
        <v>Student Name Here</v>
      </c>
    </row>
    <row r="4" spans="1:2" ht="12.75">
      <c r="A4" t="s">
        <v>4</v>
      </c>
      <c r="B4" t="str">
        <f>Instructor</f>
        <v>Taylor, C</v>
      </c>
    </row>
  </sheetData>
  <sheetProtection sheet="1" objects="1" scenarios="1"/>
  <printOptions/>
  <pageMargins left="0.75" right="0.75" top="1" bottom="1" header="0.5" footer="0.5"/>
  <pageSetup blackAndWhite="1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47"/>
  <sheetViews>
    <sheetView workbookViewId="0" topLeftCell="T1">
      <selection activeCell="T1" sqref="T1"/>
    </sheetView>
  </sheetViews>
  <sheetFormatPr defaultColWidth="9.140625" defaultRowHeight="12.75"/>
  <cols>
    <col min="2" max="2" width="14.421875" style="0" customWidth="1"/>
  </cols>
  <sheetData>
    <row r="1" spans="1:24" ht="12.75">
      <c r="A1" t="str">
        <f>CourseNum</f>
        <v>CS-286: Algorithms</v>
      </c>
      <c r="B1" t="str">
        <f>CourseTerm</f>
        <v>Spring 2001</v>
      </c>
      <c r="E1" t="str">
        <f>WorksheetVersion</f>
        <v>[3.02]</v>
      </c>
      <c r="T1" t="str">
        <f>CourseNum</f>
        <v>CS-286: Algorithms</v>
      </c>
      <c r="U1" t="str">
        <f>CourseTerm</f>
        <v>Spring 2001</v>
      </c>
      <c r="X1" t="str">
        <f>WorksheetVersion</f>
        <v>[3.02]</v>
      </c>
    </row>
    <row r="3" spans="1:24" ht="12.75">
      <c r="A3" t="s">
        <v>0</v>
      </c>
      <c r="B3" t="str">
        <f>StudentName</f>
        <v>Student Name Here</v>
      </c>
      <c r="G3" t="s">
        <v>155</v>
      </c>
      <c r="T3" t="s">
        <v>0</v>
      </c>
      <c r="U3" t="str">
        <f>StudentName</f>
        <v>Student Name Here</v>
      </c>
      <c r="X3" t="s">
        <v>129</v>
      </c>
    </row>
    <row r="4" spans="1:24" ht="12.75">
      <c r="A4" t="s">
        <v>4</v>
      </c>
      <c r="B4" t="str">
        <f>Instructor</f>
        <v>Taylor, C</v>
      </c>
      <c r="G4" t="s">
        <v>156</v>
      </c>
      <c r="T4" t="s">
        <v>4</v>
      </c>
      <c r="U4" t="str">
        <f>Instructor</f>
        <v>Taylor, C</v>
      </c>
      <c r="X4" t="s">
        <v>130</v>
      </c>
    </row>
    <row r="5" ht="12.75">
      <c r="G5" t="s">
        <v>157</v>
      </c>
    </row>
    <row r="6" spans="1:7" ht="12.75">
      <c r="A6" t="s">
        <v>129</v>
      </c>
      <c r="G6" t="s">
        <v>158</v>
      </c>
    </row>
    <row r="7" spans="1:18" ht="12.75">
      <c r="A7" t="s">
        <v>130</v>
      </c>
      <c r="G7" s="71" t="s">
        <v>154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7:27" ht="12.75">
      <c r="G8" s="71" t="s">
        <v>132</v>
      </c>
      <c r="H8" s="72"/>
      <c r="I8" s="72"/>
      <c r="J8" s="72"/>
      <c r="K8" s="72"/>
      <c r="L8" s="73"/>
      <c r="M8" s="71" t="s">
        <v>133</v>
      </c>
      <c r="N8" s="72"/>
      <c r="O8" s="72"/>
      <c r="P8" s="72"/>
      <c r="Q8" s="72"/>
      <c r="R8" s="73"/>
      <c r="W8" s="74" t="s">
        <v>153</v>
      </c>
      <c r="X8" s="76"/>
      <c r="Y8" s="76"/>
      <c r="Z8" s="76"/>
      <c r="AA8" s="75"/>
    </row>
    <row r="9" spans="1:27" ht="13.5" thickBot="1">
      <c r="A9" t="s">
        <v>89</v>
      </c>
      <c r="B9" t="s">
        <v>59</v>
      </c>
      <c r="C9" t="s">
        <v>60</v>
      </c>
      <c r="D9" t="s">
        <v>61</v>
      </c>
      <c r="E9" t="s">
        <v>64</v>
      </c>
      <c r="G9" t="s">
        <v>82</v>
      </c>
      <c r="H9" t="s">
        <v>83</v>
      </c>
      <c r="I9" t="s">
        <v>84</v>
      </c>
      <c r="J9" t="s">
        <v>85</v>
      </c>
      <c r="K9" t="s">
        <v>86</v>
      </c>
      <c r="L9" t="s">
        <v>87</v>
      </c>
      <c r="M9" t="str">
        <f aca="true" t="shared" si="0" ref="M9:R9">G9</f>
        <v>Calc</v>
      </c>
      <c r="N9" t="str">
        <f t="shared" si="0"/>
        <v>Data</v>
      </c>
      <c r="O9" t="str">
        <f t="shared" si="0"/>
        <v>I/O</v>
      </c>
      <c r="P9" t="str">
        <f t="shared" si="0"/>
        <v>Logic</v>
      </c>
      <c r="Q9" t="str">
        <f t="shared" si="0"/>
        <v>Set-up</v>
      </c>
      <c r="R9" t="str">
        <f t="shared" si="0"/>
        <v>Text</v>
      </c>
      <c r="T9" s="74" t="s">
        <v>152</v>
      </c>
      <c r="U9" s="75"/>
      <c r="W9" s="67">
        <v>-2</v>
      </c>
      <c r="X9" s="42">
        <v>-1</v>
      </c>
      <c r="Y9" s="42">
        <v>0</v>
      </c>
      <c r="Z9" s="42">
        <v>1</v>
      </c>
      <c r="AA9" s="68">
        <v>2</v>
      </c>
    </row>
    <row r="10" spans="1:27" ht="13.5" thickTop="1">
      <c r="A10" t="str">
        <f>Prog1!$B$5</f>
        <v>1A</v>
      </c>
      <c r="B10">
        <f>IF(ISBLANK(Prog1!G11),"",Prog1!G11)</f>
      </c>
      <c r="C10">
        <f>IF(ISBLANK(Prog1!H11),"",Prog1!H11)</f>
      </c>
      <c r="D10">
        <f>IF(ISBLANK(Prog1!I11),"",Prog1!I11)</f>
      </c>
      <c r="E10">
        <f>IF(ISBLANK(Prog1!L11),"",Prog1!L11)</f>
      </c>
      <c r="G10" s="6">
        <f>IF(AND($C10=G$9,$D10&gt;0),$E10/$D10,"")</f>
      </c>
      <c r="H10" s="6">
        <f aca="true" t="shared" si="1" ref="H10:L25">IF(AND($C10=H$9,$D10&gt;0),$E10/$D10,"")</f>
      </c>
      <c r="I10" s="6">
        <f t="shared" si="1"/>
      </c>
      <c r="J10" s="6">
        <f t="shared" si="1"/>
      </c>
      <c r="K10" s="6">
        <f t="shared" si="1"/>
      </c>
      <c r="L10" s="6">
        <f t="shared" si="1"/>
      </c>
      <c r="M10" s="70">
        <f aca="true" t="shared" si="2" ref="M10:R10">IF(ISNUMBER(G10),LN(G10),"")</f>
      </c>
      <c r="N10" s="70">
        <f t="shared" si="2"/>
      </c>
      <c r="O10" s="70">
        <f t="shared" si="2"/>
      </c>
      <c r="P10" s="70">
        <f t="shared" si="2"/>
      </c>
      <c r="Q10" s="70">
        <f t="shared" si="2"/>
      </c>
      <c r="R10" s="70">
        <f t="shared" si="2"/>
      </c>
      <c r="T10" s="40" t="s">
        <v>134</v>
      </c>
      <c r="U10" s="64" t="s">
        <v>135</v>
      </c>
      <c r="V10" s="58"/>
      <c r="W10" s="65" t="s">
        <v>77</v>
      </c>
      <c r="X10" s="65" t="s">
        <v>78</v>
      </c>
      <c r="Y10" s="65" t="s">
        <v>79</v>
      </c>
      <c r="Z10" s="65" t="s">
        <v>80</v>
      </c>
      <c r="AA10" s="66" t="s">
        <v>81</v>
      </c>
    </row>
    <row r="11" spans="1:27" ht="12.75">
      <c r="A11" t="str">
        <f>Prog1!$B$5</f>
        <v>1A</v>
      </c>
      <c r="B11">
        <f>IF(ISBLANK(Prog1!G12),"",Prog1!G12)</f>
      </c>
      <c r="C11">
        <f>IF(ISBLANK(Prog1!H12),"",Prog1!H12)</f>
      </c>
      <c r="D11">
        <f>IF(ISBLANK(Prog1!I12),"",Prog1!I12)</f>
      </c>
      <c r="E11">
        <f>IF(ISBLANK(Prog1!L12),"",Prog1!L12)</f>
      </c>
      <c r="G11" s="6">
        <f aca="true" t="shared" si="3" ref="G11:L65">IF(AND($C11=G$9,$D11&gt;0),$E11/$D11,"")</f>
      </c>
      <c r="H11" s="6">
        <f t="shared" si="1"/>
      </c>
      <c r="I11" s="6">
        <f t="shared" si="1"/>
      </c>
      <c r="J11" s="6">
        <f t="shared" si="1"/>
      </c>
      <c r="K11" s="6">
        <f t="shared" si="1"/>
      </c>
      <c r="L11" s="6">
        <f t="shared" si="1"/>
      </c>
      <c r="M11" s="70">
        <f aca="true" t="shared" si="4" ref="M11:M74">IF(ISNUMBER(G11),LN(G11),"")</f>
      </c>
      <c r="N11" s="70">
        <f aca="true" t="shared" si="5" ref="N11:N74">IF(ISNUMBER(H11),LN(H11),"")</f>
      </c>
      <c r="O11" s="70">
        <f aca="true" t="shared" si="6" ref="O11:O74">IF(ISNUMBER(I11),LN(I11),"")</f>
      </c>
      <c r="P11" s="70">
        <f aca="true" t="shared" si="7" ref="P11:P74">IF(ISNUMBER(J11),LN(J11),"")</f>
      </c>
      <c r="Q11" s="70">
        <f aca="true" t="shared" si="8" ref="Q11:Q74">IF(ISNUMBER(K11),LN(K11),"")</f>
      </c>
      <c r="R11" s="70">
        <f aca="true" t="shared" si="9" ref="R11:R74">IF(ISNUMBER(L11),LN(L11),"")</f>
      </c>
      <c r="T11" s="54" t="e">
        <f>AVERAGE($M$10:$M$247)</f>
        <v>#DIV/0!</v>
      </c>
      <c r="U11" s="57" t="e">
        <f>STDEV($M$10:$M$247)</f>
        <v>#DIV/0!</v>
      </c>
      <c r="V11" s="59" t="str">
        <f>$M$9</f>
        <v>Calc</v>
      </c>
      <c r="W11" s="52" t="e">
        <f aca="true" t="shared" si="10" ref="W11:AA16">EXP($T11+W$9*$U11)</f>
        <v>#DIV/0!</v>
      </c>
      <c r="X11" s="52" t="e">
        <f t="shared" si="10"/>
        <v>#DIV/0!</v>
      </c>
      <c r="Y11" s="52" t="e">
        <f t="shared" si="10"/>
        <v>#DIV/0!</v>
      </c>
      <c r="Z11" s="52" t="e">
        <f t="shared" si="10"/>
        <v>#DIV/0!</v>
      </c>
      <c r="AA11" s="60" t="e">
        <f t="shared" si="10"/>
        <v>#DIV/0!</v>
      </c>
    </row>
    <row r="12" spans="1:27" ht="12.75">
      <c r="A12" t="str">
        <f>Prog1!$B$5</f>
        <v>1A</v>
      </c>
      <c r="B12">
        <f>IF(ISBLANK(Prog1!G13),"",Prog1!G13)</f>
      </c>
      <c r="C12">
        <f>IF(ISBLANK(Prog1!H13),"",Prog1!H13)</f>
      </c>
      <c r="D12">
        <f>IF(ISBLANK(Prog1!I13),"",Prog1!I13)</f>
      </c>
      <c r="E12">
        <f>IF(ISBLANK(Prog1!L13),"",Prog1!L13)</f>
      </c>
      <c r="G12" s="6">
        <f t="shared" si="3"/>
      </c>
      <c r="H12" s="6">
        <f t="shared" si="1"/>
      </c>
      <c r="I12" s="6">
        <f t="shared" si="1"/>
      </c>
      <c r="J12" s="6">
        <f t="shared" si="1"/>
      </c>
      <c r="K12" s="6">
        <f t="shared" si="1"/>
      </c>
      <c r="L12" s="6">
        <f t="shared" si="1"/>
      </c>
      <c r="M12" s="70">
        <f t="shared" si="4"/>
      </c>
      <c r="N12" s="70">
        <f t="shared" si="5"/>
      </c>
      <c r="O12" s="70">
        <f t="shared" si="6"/>
      </c>
      <c r="P12" s="70">
        <f t="shared" si="7"/>
      </c>
      <c r="Q12" s="70">
        <f t="shared" si="8"/>
      </c>
      <c r="R12" s="70">
        <f t="shared" si="9"/>
      </c>
      <c r="T12" s="55" t="e">
        <f>AVERAGE($N$10:$N$247)</f>
        <v>#DIV/0!</v>
      </c>
      <c r="U12" s="52" t="e">
        <f>STDEV($N$10:$N$247)</f>
        <v>#DIV/0!</v>
      </c>
      <c r="V12" s="59" t="str">
        <f>$N$9</f>
        <v>Data</v>
      </c>
      <c r="W12" s="52" t="e">
        <f t="shared" si="10"/>
        <v>#DIV/0!</v>
      </c>
      <c r="X12" s="52" t="e">
        <f t="shared" si="10"/>
        <v>#DIV/0!</v>
      </c>
      <c r="Y12" s="52" t="e">
        <f t="shared" si="10"/>
        <v>#DIV/0!</v>
      </c>
      <c r="Z12" s="52" t="e">
        <f t="shared" si="10"/>
        <v>#DIV/0!</v>
      </c>
      <c r="AA12" s="60" t="e">
        <f t="shared" si="10"/>
        <v>#DIV/0!</v>
      </c>
    </row>
    <row r="13" spans="1:27" ht="12.75">
      <c r="A13" t="str">
        <f>Prog1!$B$5</f>
        <v>1A</v>
      </c>
      <c r="B13">
        <f>IF(ISBLANK(Prog1!G14),"",Prog1!G14)</f>
      </c>
      <c r="C13">
        <f>IF(ISBLANK(Prog1!H14),"",Prog1!H14)</f>
      </c>
      <c r="D13">
        <f>IF(ISBLANK(Prog1!I14),"",Prog1!I14)</f>
      </c>
      <c r="E13">
        <f>IF(ISBLANK(Prog1!L14),"",Prog1!L14)</f>
      </c>
      <c r="G13" s="6">
        <f t="shared" si="3"/>
      </c>
      <c r="H13" s="6">
        <f t="shared" si="1"/>
      </c>
      <c r="I13" s="6">
        <f t="shared" si="1"/>
      </c>
      <c r="J13" s="6">
        <f t="shared" si="1"/>
      </c>
      <c r="K13" s="6">
        <f t="shared" si="1"/>
      </c>
      <c r="L13" s="6">
        <f t="shared" si="1"/>
      </c>
      <c r="M13" s="70">
        <f t="shared" si="4"/>
      </c>
      <c r="N13" s="70">
        <f t="shared" si="5"/>
      </c>
      <c r="O13" s="70">
        <f t="shared" si="6"/>
      </c>
      <c r="P13" s="70">
        <f t="shared" si="7"/>
      </c>
      <c r="Q13" s="70">
        <f t="shared" si="8"/>
      </c>
      <c r="R13" s="70">
        <f t="shared" si="9"/>
      </c>
      <c r="T13" s="55" t="e">
        <f>AVERAGE($O$10:$O$247)</f>
        <v>#DIV/0!</v>
      </c>
      <c r="U13" s="52" t="e">
        <f>STDEV($O$10:$O$247)</f>
        <v>#DIV/0!</v>
      </c>
      <c r="V13" s="59" t="str">
        <f>$O$9</f>
        <v>I/O</v>
      </c>
      <c r="W13" s="52" t="e">
        <f t="shared" si="10"/>
        <v>#DIV/0!</v>
      </c>
      <c r="X13" s="52" t="e">
        <f t="shared" si="10"/>
        <v>#DIV/0!</v>
      </c>
      <c r="Y13" s="52" t="e">
        <f t="shared" si="10"/>
        <v>#DIV/0!</v>
      </c>
      <c r="Z13" s="52" t="e">
        <f t="shared" si="10"/>
        <v>#DIV/0!</v>
      </c>
      <c r="AA13" s="60" t="e">
        <f t="shared" si="10"/>
        <v>#DIV/0!</v>
      </c>
    </row>
    <row r="14" spans="1:27" ht="12.75">
      <c r="A14" t="str">
        <f>Prog1!$B$5</f>
        <v>1A</v>
      </c>
      <c r="B14">
        <f>IF(ISBLANK(Prog1!G15),"",Prog1!G15)</f>
      </c>
      <c r="C14">
        <f>IF(ISBLANK(Prog1!H15),"",Prog1!H15)</f>
      </c>
      <c r="D14">
        <f>IF(ISBLANK(Prog1!I15),"",Prog1!I15)</f>
      </c>
      <c r="E14">
        <f>IF(ISBLANK(Prog1!L15),"",Prog1!L15)</f>
      </c>
      <c r="G14" s="6">
        <f t="shared" si="3"/>
      </c>
      <c r="H14" s="6">
        <f t="shared" si="1"/>
      </c>
      <c r="I14" s="6">
        <f t="shared" si="1"/>
      </c>
      <c r="J14" s="6">
        <f t="shared" si="1"/>
      </c>
      <c r="K14" s="6">
        <f t="shared" si="1"/>
      </c>
      <c r="L14" s="6">
        <f t="shared" si="1"/>
      </c>
      <c r="M14" s="70">
        <f t="shared" si="4"/>
      </c>
      <c r="N14" s="70">
        <f t="shared" si="5"/>
      </c>
      <c r="O14" s="70">
        <f t="shared" si="6"/>
      </c>
      <c r="P14" s="70">
        <f t="shared" si="7"/>
      </c>
      <c r="Q14" s="70">
        <f t="shared" si="8"/>
      </c>
      <c r="R14" s="70">
        <f t="shared" si="9"/>
      </c>
      <c r="T14" s="55" t="e">
        <f>AVERAGE($P$10:$P$247)</f>
        <v>#DIV/0!</v>
      </c>
      <c r="U14" s="52" t="e">
        <f>STDEV($P$10:$P$247)</f>
        <v>#DIV/0!</v>
      </c>
      <c r="V14" s="59" t="str">
        <f>$P$9</f>
        <v>Logic</v>
      </c>
      <c r="W14" s="52" t="e">
        <f t="shared" si="10"/>
        <v>#DIV/0!</v>
      </c>
      <c r="X14" s="52" t="e">
        <f t="shared" si="10"/>
        <v>#DIV/0!</v>
      </c>
      <c r="Y14" s="52" t="e">
        <f t="shared" si="10"/>
        <v>#DIV/0!</v>
      </c>
      <c r="Z14" s="52" t="e">
        <f t="shared" si="10"/>
        <v>#DIV/0!</v>
      </c>
      <c r="AA14" s="60" t="e">
        <f t="shared" si="10"/>
        <v>#DIV/0!</v>
      </c>
    </row>
    <row r="15" spans="1:27" ht="12.75">
      <c r="A15" t="str">
        <f>Prog1!$B$5</f>
        <v>1A</v>
      </c>
      <c r="B15">
        <f>IF(ISBLANK(Prog1!G16),"",Prog1!G16)</f>
      </c>
      <c r="C15">
        <f>IF(ISBLANK(Prog1!H16),"",Prog1!H16)</f>
      </c>
      <c r="D15">
        <f>IF(ISBLANK(Prog1!I16),"",Prog1!I16)</f>
      </c>
      <c r="E15">
        <f>IF(ISBLANK(Prog1!L16),"",Prog1!L16)</f>
      </c>
      <c r="G15" s="6">
        <f t="shared" si="3"/>
      </c>
      <c r="H15" s="6">
        <f t="shared" si="1"/>
      </c>
      <c r="I15" s="6">
        <f t="shared" si="1"/>
      </c>
      <c r="J15" s="6">
        <f t="shared" si="1"/>
      </c>
      <c r="K15" s="6">
        <f t="shared" si="1"/>
      </c>
      <c r="L15" s="6">
        <f t="shared" si="1"/>
      </c>
      <c r="M15" s="70">
        <f t="shared" si="4"/>
      </c>
      <c r="N15" s="70">
        <f t="shared" si="5"/>
      </c>
      <c r="O15" s="70">
        <f t="shared" si="6"/>
      </c>
      <c r="P15" s="70">
        <f t="shared" si="7"/>
      </c>
      <c r="Q15" s="70">
        <f t="shared" si="8"/>
      </c>
      <c r="R15" s="70">
        <f t="shared" si="9"/>
      </c>
      <c r="T15" s="55" t="e">
        <f>AVERAGE($Q$10:$Q$247)</f>
        <v>#DIV/0!</v>
      </c>
      <c r="U15" s="52" t="e">
        <f>STDEV($Q$10:$Q$247)</f>
        <v>#DIV/0!</v>
      </c>
      <c r="V15" s="59" t="str">
        <f>$Q$9</f>
        <v>Set-up</v>
      </c>
      <c r="W15" s="52" t="e">
        <f t="shared" si="10"/>
        <v>#DIV/0!</v>
      </c>
      <c r="X15" s="52" t="e">
        <f t="shared" si="10"/>
        <v>#DIV/0!</v>
      </c>
      <c r="Y15" s="52" t="e">
        <f t="shared" si="10"/>
        <v>#DIV/0!</v>
      </c>
      <c r="Z15" s="52" t="e">
        <f t="shared" si="10"/>
        <v>#DIV/0!</v>
      </c>
      <c r="AA15" s="60" t="e">
        <f t="shared" si="10"/>
        <v>#DIV/0!</v>
      </c>
    </row>
    <row r="16" spans="1:27" ht="13.5" thickBot="1">
      <c r="A16" t="str">
        <f>Prog1!$B$5</f>
        <v>1A</v>
      </c>
      <c r="B16">
        <f>IF(ISBLANK(Prog1!G17),"",Prog1!G17)</f>
      </c>
      <c r="C16">
        <f>IF(ISBLANK(Prog1!H17),"",Prog1!H17)</f>
      </c>
      <c r="D16">
        <f>IF(ISBLANK(Prog1!I17),"",Prog1!I17)</f>
      </c>
      <c r="E16">
        <f>IF(ISBLANK(Prog1!L17),"",Prog1!L17)</f>
      </c>
      <c r="G16" s="6">
        <f t="shared" si="3"/>
      </c>
      <c r="H16" s="6">
        <f t="shared" si="1"/>
      </c>
      <c r="I16" s="6">
        <f t="shared" si="1"/>
      </c>
      <c r="J16" s="6">
        <f t="shared" si="1"/>
      </c>
      <c r="K16" s="6">
        <f t="shared" si="1"/>
      </c>
      <c r="L16" s="6">
        <f t="shared" si="1"/>
      </c>
      <c r="M16" s="70">
        <f t="shared" si="4"/>
      </c>
      <c r="N16" s="70">
        <f t="shared" si="5"/>
      </c>
      <c r="O16" s="70">
        <f t="shared" si="6"/>
      </c>
      <c r="P16" s="70">
        <f t="shared" si="7"/>
      </c>
      <c r="Q16" s="70">
        <f t="shared" si="8"/>
      </c>
      <c r="R16" s="70">
        <f t="shared" si="9"/>
      </c>
      <c r="T16" s="56" t="e">
        <f>AVERAGE($R$10:$R$247)</f>
        <v>#DIV/0!</v>
      </c>
      <c r="U16" s="53" t="e">
        <f>STDEV($R$10:$R$247)</f>
        <v>#DIV/0!</v>
      </c>
      <c r="V16" s="61" t="str">
        <f>$R$9</f>
        <v>Text</v>
      </c>
      <c r="W16" s="62" t="e">
        <f t="shared" si="10"/>
        <v>#DIV/0!</v>
      </c>
      <c r="X16" s="62" t="e">
        <f t="shared" si="10"/>
        <v>#DIV/0!</v>
      </c>
      <c r="Y16" s="62" t="e">
        <f t="shared" si="10"/>
        <v>#DIV/0!</v>
      </c>
      <c r="Z16" s="62" t="e">
        <f t="shared" si="10"/>
        <v>#DIV/0!</v>
      </c>
      <c r="AA16" s="63" t="e">
        <f t="shared" si="10"/>
        <v>#DIV/0!</v>
      </c>
    </row>
    <row r="17" spans="1:18" ht="13.5" thickTop="1">
      <c r="A17" t="str">
        <f>Prog1!$B$5</f>
        <v>1A</v>
      </c>
      <c r="B17">
        <f>IF(ISBLANK(Prog1!G18),"",Prog1!G18)</f>
      </c>
      <c r="C17">
        <f>IF(ISBLANK(Prog1!H18),"",Prog1!H18)</f>
      </c>
      <c r="D17">
        <f>IF(ISBLANK(Prog1!I18),"",Prog1!I18)</f>
      </c>
      <c r="E17">
        <f>IF(ISBLANK(Prog1!L18),"",Prog1!L18)</f>
      </c>
      <c r="G17" s="6">
        <f t="shared" si="3"/>
      </c>
      <c r="H17" s="6">
        <f t="shared" si="1"/>
      </c>
      <c r="I17" s="6">
        <f t="shared" si="1"/>
      </c>
      <c r="J17" s="6">
        <f t="shared" si="1"/>
      </c>
      <c r="K17" s="6">
        <f t="shared" si="1"/>
      </c>
      <c r="L17" s="6">
        <f t="shared" si="1"/>
      </c>
      <c r="M17" s="70">
        <f t="shared" si="4"/>
      </c>
      <c r="N17" s="70">
        <f t="shared" si="5"/>
      </c>
      <c r="O17" s="70">
        <f t="shared" si="6"/>
      </c>
      <c r="P17" s="70">
        <f t="shared" si="7"/>
      </c>
      <c r="Q17" s="70">
        <f t="shared" si="8"/>
      </c>
      <c r="R17" s="70">
        <f t="shared" si="9"/>
      </c>
    </row>
    <row r="18" spans="1:18" ht="12.75">
      <c r="A18" t="str">
        <f>Prog1!$B$5</f>
        <v>1A</v>
      </c>
      <c r="B18">
        <f>IF(ISBLANK(Prog1!G19),"",Prog1!G19)</f>
      </c>
      <c r="C18">
        <f>IF(ISBLANK(Prog1!H19),"",Prog1!H19)</f>
      </c>
      <c r="D18">
        <f>IF(ISBLANK(Prog1!I19),"",Prog1!I19)</f>
      </c>
      <c r="E18">
        <f>IF(ISBLANK(Prog1!L19),"",Prog1!L19)</f>
      </c>
      <c r="G18" s="6">
        <f t="shared" si="3"/>
      </c>
      <c r="H18" s="6">
        <f t="shared" si="1"/>
      </c>
      <c r="I18" s="6">
        <f t="shared" si="1"/>
      </c>
      <c r="J18" s="6">
        <f t="shared" si="1"/>
      </c>
      <c r="K18" s="6">
        <f t="shared" si="1"/>
      </c>
      <c r="L18" s="6">
        <f t="shared" si="1"/>
      </c>
      <c r="M18" s="70">
        <f t="shared" si="4"/>
      </c>
      <c r="N18" s="70">
        <f t="shared" si="5"/>
      </c>
      <c r="O18" s="70">
        <f t="shared" si="6"/>
      </c>
      <c r="P18" s="70">
        <f t="shared" si="7"/>
      </c>
      <c r="Q18" s="70">
        <f t="shared" si="8"/>
      </c>
      <c r="R18" s="70">
        <f t="shared" si="9"/>
      </c>
    </row>
    <row r="19" spans="1:18" ht="12.75">
      <c r="A19" t="str">
        <f>Prog1!$B$5</f>
        <v>1A</v>
      </c>
      <c r="B19">
        <f>IF(ISBLANK(Prog1!G20),"",Prog1!G20)</f>
      </c>
      <c r="C19">
        <f>IF(ISBLANK(Prog1!H20),"",Prog1!H20)</f>
      </c>
      <c r="D19">
        <f>IF(ISBLANK(Prog1!I20),"",Prog1!I20)</f>
      </c>
      <c r="E19">
        <f>IF(ISBLANK(Prog1!L20),"",Prog1!L20)</f>
      </c>
      <c r="G19" s="6">
        <f t="shared" si="3"/>
      </c>
      <c r="H19" s="6">
        <f t="shared" si="1"/>
      </c>
      <c r="I19" s="6">
        <f t="shared" si="1"/>
      </c>
      <c r="J19" s="6">
        <f t="shared" si="1"/>
      </c>
      <c r="K19" s="6">
        <f t="shared" si="1"/>
      </c>
      <c r="L19" s="6">
        <f t="shared" si="1"/>
      </c>
      <c r="M19" s="70">
        <f t="shared" si="4"/>
      </c>
      <c r="N19" s="70">
        <f t="shared" si="5"/>
      </c>
      <c r="O19" s="70">
        <f t="shared" si="6"/>
      </c>
      <c r="P19" s="70">
        <f t="shared" si="7"/>
      </c>
      <c r="Q19" s="70">
        <f t="shared" si="8"/>
      </c>
      <c r="R19" s="70">
        <f t="shared" si="9"/>
      </c>
    </row>
    <row r="20" spans="1:18" ht="12.75">
      <c r="A20" t="str">
        <f>Prog1!$B$5</f>
        <v>1A</v>
      </c>
      <c r="B20">
        <f>IF(ISBLANK(Prog1!G21),"",Prog1!G21)</f>
      </c>
      <c r="C20">
        <f>IF(ISBLANK(Prog1!H21),"",Prog1!H21)</f>
      </c>
      <c r="D20">
        <f>IF(ISBLANK(Prog1!I21),"",Prog1!I21)</f>
      </c>
      <c r="E20">
        <f>IF(ISBLANK(Prog1!L21),"",Prog1!L21)</f>
      </c>
      <c r="G20" s="6">
        <f t="shared" si="3"/>
      </c>
      <c r="H20" s="6">
        <f t="shared" si="1"/>
      </c>
      <c r="I20" s="6">
        <f t="shared" si="1"/>
      </c>
      <c r="J20" s="6">
        <f t="shared" si="1"/>
      </c>
      <c r="K20" s="6">
        <f t="shared" si="1"/>
      </c>
      <c r="L20" s="6">
        <f t="shared" si="1"/>
      </c>
      <c r="M20" s="70">
        <f t="shared" si="4"/>
      </c>
      <c r="N20" s="70">
        <f t="shared" si="5"/>
      </c>
      <c r="O20" s="70">
        <f t="shared" si="6"/>
      </c>
      <c r="P20" s="70">
        <f t="shared" si="7"/>
      </c>
      <c r="Q20" s="70">
        <f t="shared" si="8"/>
      </c>
      <c r="R20" s="70">
        <f t="shared" si="9"/>
      </c>
    </row>
    <row r="21" spans="1:18" ht="12.75">
      <c r="A21" t="str">
        <f>Prog1!$B$5</f>
        <v>1A</v>
      </c>
      <c r="B21">
        <f>IF(ISBLANK(Prog1!G22),"",Prog1!G22)</f>
      </c>
      <c r="C21">
        <f>IF(ISBLANK(Prog1!H22),"",Prog1!H22)</f>
      </c>
      <c r="D21">
        <f>IF(ISBLANK(Prog1!I22),"",Prog1!I22)</f>
      </c>
      <c r="E21">
        <f>IF(ISBLANK(Prog1!L22),"",Prog1!L22)</f>
      </c>
      <c r="G21" s="6">
        <f t="shared" si="3"/>
      </c>
      <c r="H21" s="6">
        <f t="shared" si="1"/>
      </c>
      <c r="I21" s="6">
        <f t="shared" si="1"/>
      </c>
      <c r="J21" s="6">
        <f t="shared" si="1"/>
      </c>
      <c r="K21" s="6">
        <f t="shared" si="1"/>
      </c>
      <c r="L21" s="6">
        <f t="shared" si="1"/>
      </c>
      <c r="M21" s="70">
        <f t="shared" si="4"/>
      </c>
      <c r="N21" s="70">
        <f t="shared" si="5"/>
      </c>
      <c r="O21" s="70">
        <f t="shared" si="6"/>
      </c>
      <c r="P21" s="70">
        <f t="shared" si="7"/>
      </c>
      <c r="Q21" s="70">
        <f t="shared" si="8"/>
      </c>
      <c r="R21" s="70">
        <f t="shared" si="9"/>
      </c>
    </row>
    <row r="22" spans="1:18" ht="12.75">
      <c r="A22" t="str">
        <f>Prog1!$B$5</f>
        <v>1A</v>
      </c>
      <c r="B22">
        <f>IF(ISBLANK(Prog1!G23),"",Prog1!G23)</f>
      </c>
      <c r="C22">
        <f>IF(ISBLANK(Prog1!H23),"",Prog1!H23)</f>
      </c>
      <c r="D22">
        <f>IF(ISBLANK(Prog1!I23),"",Prog1!I23)</f>
      </c>
      <c r="E22">
        <f>IF(ISBLANK(Prog1!L23),"",Prog1!L23)</f>
      </c>
      <c r="G22" s="6">
        <f t="shared" si="3"/>
      </c>
      <c r="H22" s="6">
        <f t="shared" si="1"/>
      </c>
      <c r="I22" s="6">
        <f t="shared" si="1"/>
      </c>
      <c r="J22" s="6">
        <f t="shared" si="1"/>
      </c>
      <c r="K22" s="6">
        <f t="shared" si="1"/>
      </c>
      <c r="L22" s="6">
        <f t="shared" si="1"/>
      </c>
      <c r="M22" s="70">
        <f t="shared" si="4"/>
      </c>
      <c r="N22" s="70">
        <f t="shared" si="5"/>
      </c>
      <c r="O22" s="70">
        <f t="shared" si="6"/>
      </c>
      <c r="P22" s="70">
        <f t="shared" si="7"/>
      </c>
      <c r="Q22" s="70">
        <f t="shared" si="8"/>
      </c>
      <c r="R22" s="70">
        <f t="shared" si="9"/>
      </c>
    </row>
    <row r="23" spans="1:18" ht="12.75">
      <c r="A23" t="str">
        <f>Prog1!$B$5</f>
        <v>1A</v>
      </c>
      <c r="B23">
        <f>IF(ISBLANK(Prog1!G24),"",Prog1!G24)</f>
      </c>
      <c r="C23">
        <f>IF(ISBLANK(Prog1!H24),"",Prog1!H24)</f>
      </c>
      <c r="D23">
        <f>IF(ISBLANK(Prog1!I24),"",Prog1!I24)</f>
      </c>
      <c r="E23">
        <f>IF(ISBLANK(Prog1!L24),"",Prog1!L24)</f>
      </c>
      <c r="G23" s="6">
        <f t="shared" si="3"/>
      </c>
      <c r="H23" s="6">
        <f t="shared" si="1"/>
      </c>
      <c r="I23" s="6">
        <f t="shared" si="1"/>
      </c>
      <c r="J23" s="6">
        <f t="shared" si="1"/>
      </c>
      <c r="K23" s="6">
        <f t="shared" si="1"/>
      </c>
      <c r="L23" s="6">
        <f t="shared" si="1"/>
      </c>
      <c r="M23" s="70">
        <f t="shared" si="4"/>
      </c>
      <c r="N23" s="70">
        <f t="shared" si="5"/>
      </c>
      <c r="O23" s="70">
        <f t="shared" si="6"/>
      </c>
      <c r="P23" s="70">
        <f t="shared" si="7"/>
      </c>
      <c r="Q23" s="70">
        <f t="shared" si="8"/>
      </c>
      <c r="R23" s="70">
        <f t="shared" si="9"/>
      </c>
    </row>
    <row r="24" spans="1:18" ht="12.75">
      <c r="A24" t="str">
        <f>Prog1!$B$5</f>
        <v>1A</v>
      </c>
      <c r="B24">
        <f>IF(ISBLANK(Prog1!G25),"",Prog1!G25)</f>
      </c>
      <c r="C24">
        <f>IF(ISBLANK(Prog1!H25),"",Prog1!H25)</f>
      </c>
      <c r="D24">
        <f>IF(ISBLANK(Prog1!I25),"",Prog1!I25)</f>
      </c>
      <c r="E24">
        <f>IF(ISBLANK(Prog1!L25),"",Prog1!L25)</f>
      </c>
      <c r="G24" s="6">
        <f t="shared" si="3"/>
      </c>
      <c r="H24" s="6">
        <f t="shared" si="1"/>
      </c>
      <c r="I24" s="6">
        <f t="shared" si="1"/>
      </c>
      <c r="J24" s="6">
        <f t="shared" si="1"/>
      </c>
      <c r="K24" s="6">
        <f t="shared" si="1"/>
      </c>
      <c r="L24" s="6">
        <f t="shared" si="1"/>
      </c>
      <c r="M24" s="70">
        <f t="shared" si="4"/>
      </c>
      <c r="N24" s="70">
        <f t="shared" si="5"/>
      </c>
      <c r="O24" s="70">
        <f t="shared" si="6"/>
      </c>
      <c r="P24" s="70">
        <f t="shared" si="7"/>
      </c>
      <c r="Q24" s="70">
        <f t="shared" si="8"/>
      </c>
      <c r="R24" s="70">
        <f t="shared" si="9"/>
      </c>
    </row>
    <row r="25" spans="1:18" ht="12.75">
      <c r="A25" t="str">
        <f>Prog1!$B$5</f>
        <v>1A</v>
      </c>
      <c r="B25">
        <f>IF(ISBLANK(Prog1!G26),"",Prog1!G26)</f>
      </c>
      <c r="C25">
        <f>IF(ISBLANK(Prog1!H26),"",Prog1!H26)</f>
      </c>
      <c r="D25">
        <f>IF(ISBLANK(Prog1!I26),"",Prog1!I26)</f>
      </c>
      <c r="E25">
        <f>IF(ISBLANK(Prog1!L26),"",Prog1!L26)</f>
      </c>
      <c r="G25" s="6">
        <f t="shared" si="3"/>
      </c>
      <c r="H25" s="6">
        <f t="shared" si="1"/>
      </c>
      <c r="I25" s="6">
        <f t="shared" si="1"/>
      </c>
      <c r="J25" s="6">
        <f t="shared" si="1"/>
      </c>
      <c r="K25" s="6">
        <f t="shared" si="1"/>
      </c>
      <c r="L25" s="6">
        <f t="shared" si="1"/>
      </c>
      <c r="M25" s="70">
        <f t="shared" si="4"/>
      </c>
      <c r="N25" s="70">
        <f t="shared" si="5"/>
      </c>
      <c r="O25" s="70">
        <f t="shared" si="6"/>
      </c>
      <c r="P25" s="70">
        <f t="shared" si="7"/>
      </c>
      <c r="Q25" s="70">
        <f t="shared" si="8"/>
      </c>
      <c r="R25" s="70">
        <f t="shared" si="9"/>
      </c>
    </row>
    <row r="26" spans="1:18" ht="12.75">
      <c r="A26" t="str">
        <f>Prog1!$B$5</f>
        <v>1A</v>
      </c>
      <c r="B26">
        <f>IF(ISBLANK(Prog1!G27),"",Prog1!G27)</f>
      </c>
      <c r="C26">
        <f>IF(ISBLANK(Prog1!H27),"",Prog1!H27)</f>
      </c>
      <c r="D26">
        <f>IF(ISBLANK(Prog1!I27),"",Prog1!I27)</f>
      </c>
      <c r="E26">
        <f>IF(ISBLANK(Prog1!L27),"",Prog1!L27)</f>
      </c>
      <c r="G26" s="6">
        <f t="shared" si="3"/>
      </c>
      <c r="H26" s="6">
        <f t="shared" si="3"/>
      </c>
      <c r="I26" s="6">
        <f t="shared" si="3"/>
      </c>
      <c r="J26" s="6">
        <f t="shared" si="3"/>
      </c>
      <c r="K26" s="6">
        <f t="shared" si="3"/>
      </c>
      <c r="L26" s="6">
        <f t="shared" si="3"/>
      </c>
      <c r="M26" s="70">
        <f t="shared" si="4"/>
      </c>
      <c r="N26" s="70">
        <f t="shared" si="5"/>
      </c>
      <c r="O26" s="70">
        <f t="shared" si="6"/>
      </c>
      <c r="P26" s="70">
        <f t="shared" si="7"/>
      </c>
      <c r="Q26" s="70">
        <f t="shared" si="8"/>
      </c>
      <c r="R26" s="70">
        <f t="shared" si="9"/>
      </c>
    </row>
    <row r="27" spans="1:18" ht="12.75">
      <c r="A27" t="str">
        <f>Prog1!$B$5</f>
        <v>1A</v>
      </c>
      <c r="B27">
        <f>IF(ISBLANK(Prog1!G28),"",Prog1!G28)</f>
      </c>
      <c r="C27">
        <f>IF(ISBLANK(Prog1!H28),"",Prog1!H28)</f>
      </c>
      <c r="D27">
        <f>IF(ISBLANK(Prog1!I28),"",Prog1!I28)</f>
      </c>
      <c r="E27">
        <f>IF(ISBLANK(Prog1!L28),"",Prog1!L28)</f>
      </c>
      <c r="G27" s="6">
        <f t="shared" si="3"/>
      </c>
      <c r="H27" s="6">
        <f t="shared" si="3"/>
      </c>
      <c r="I27" s="6">
        <f t="shared" si="3"/>
      </c>
      <c r="J27" s="6">
        <f t="shared" si="3"/>
      </c>
      <c r="K27" s="6">
        <f t="shared" si="3"/>
      </c>
      <c r="L27" s="6">
        <f t="shared" si="3"/>
      </c>
      <c r="M27" s="70">
        <f t="shared" si="4"/>
      </c>
      <c r="N27" s="70">
        <f t="shared" si="5"/>
      </c>
      <c r="O27" s="70">
        <f t="shared" si="6"/>
      </c>
      <c r="P27" s="70">
        <f t="shared" si="7"/>
      </c>
      <c r="Q27" s="70">
        <f t="shared" si="8"/>
      </c>
      <c r="R27" s="70">
        <f t="shared" si="9"/>
      </c>
    </row>
    <row r="28" spans="1:18" ht="12.75">
      <c r="A28" t="str">
        <f>Prog1!$B$5</f>
        <v>1A</v>
      </c>
      <c r="B28">
        <f>IF(ISBLANK(Prog1!G29),"",Prog1!G29)</f>
      </c>
      <c r="C28">
        <f>IF(ISBLANK(Prog1!H29),"",Prog1!H29)</f>
      </c>
      <c r="D28">
        <f>IF(ISBLANK(Prog1!I29),"",Prog1!I29)</f>
      </c>
      <c r="E28">
        <f>IF(ISBLANK(Prog1!L29),"",Prog1!L29)</f>
      </c>
      <c r="G28" s="6">
        <f t="shared" si="3"/>
      </c>
      <c r="H28" s="6">
        <f t="shared" si="3"/>
      </c>
      <c r="I28" s="6">
        <f t="shared" si="3"/>
      </c>
      <c r="J28" s="6">
        <f t="shared" si="3"/>
      </c>
      <c r="K28" s="6">
        <f t="shared" si="3"/>
      </c>
      <c r="L28" s="6">
        <f t="shared" si="3"/>
      </c>
      <c r="M28" s="70">
        <f t="shared" si="4"/>
      </c>
      <c r="N28" s="70">
        <f t="shared" si="5"/>
      </c>
      <c r="O28" s="70">
        <f t="shared" si="6"/>
      </c>
      <c r="P28" s="70">
        <f t="shared" si="7"/>
      </c>
      <c r="Q28" s="70">
        <f t="shared" si="8"/>
      </c>
      <c r="R28" s="70">
        <f t="shared" si="9"/>
      </c>
    </row>
    <row r="29" spans="1:18" ht="12.75">
      <c r="A29" t="str">
        <f>Prog1!$B$5</f>
        <v>1A</v>
      </c>
      <c r="B29">
        <f>IF(ISBLANK(Prog1!G30),"",Prog1!G30)</f>
      </c>
      <c r="C29">
        <f>IF(ISBLANK(Prog1!H30),"",Prog1!H30)</f>
      </c>
      <c r="D29">
        <f>IF(ISBLANK(Prog1!I30),"",Prog1!I30)</f>
      </c>
      <c r="E29">
        <f>IF(ISBLANK(Prog1!L30),"",Prog1!L30)</f>
      </c>
      <c r="G29" s="6">
        <f t="shared" si="3"/>
      </c>
      <c r="H29" s="6">
        <f t="shared" si="3"/>
      </c>
      <c r="I29" s="6">
        <f t="shared" si="3"/>
      </c>
      <c r="J29" s="6">
        <f t="shared" si="3"/>
      </c>
      <c r="K29" s="6">
        <f t="shared" si="3"/>
      </c>
      <c r="L29" s="6">
        <f t="shared" si="3"/>
      </c>
      <c r="M29" s="70">
        <f t="shared" si="4"/>
      </c>
      <c r="N29" s="70">
        <f t="shared" si="5"/>
      </c>
      <c r="O29" s="70">
        <f t="shared" si="6"/>
      </c>
      <c r="P29" s="70">
        <f t="shared" si="7"/>
      </c>
      <c r="Q29" s="70">
        <f t="shared" si="8"/>
      </c>
      <c r="R29" s="70">
        <f t="shared" si="9"/>
      </c>
    </row>
    <row r="30" spans="1:18" ht="12.75">
      <c r="A30" t="str">
        <f>Prog1!$B$5</f>
        <v>1A</v>
      </c>
      <c r="B30">
        <f>IF(ISBLANK(Prog1!G31),"",Prog1!G31)</f>
      </c>
      <c r="C30">
        <f>IF(ISBLANK(Prog1!H31),"",Prog1!H31)</f>
      </c>
      <c r="D30">
        <f>IF(ISBLANK(Prog1!I31),"",Prog1!I31)</f>
      </c>
      <c r="E30">
        <f>IF(ISBLANK(Prog1!L31),"",Prog1!L31)</f>
      </c>
      <c r="G30" s="6">
        <f t="shared" si="3"/>
      </c>
      <c r="H30" s="6">
        <f t="shared" si="3"/>
      </c>
      <c r="I30" s="6">
        <f t="shared" si="3"/>
      </c>
      <c r="J30" s="6">
        <f t="shared" si="3"/>
      </c>
      <c r="K30" s="6">
        <f t="shared" si="3"/>
      </c>
      <c r="L30" s="6">
        <f t="shared" si="3"/>
      </c>
      <c r="M30" s="70">
        <f t="shared" si="4"/>
      </c>
      <c r="N30" s="70">
        <f t="shared" si="5"/>
      </c>
      <c r="O30" s="70">
        <f t="shared" si="6"/>
      </c>
      <c r="P30" s="70">
        <f t="shared" si="7"/>
      </c>
      <c r="Q30" s="70">
        <f t="shared" si="8"/>
      </c>
      <c r="R30" s="70">
        <f t="shared" si="9"/>
      </c>
    </row>
    <row r="31" spans="1:18" ht="12.75">
      <c r="A31" t="str">
        <f>Prog1!$B$5</f>
        <v>1A</v>
      </c>
      <c r="B31">
        <f>IF(ISBLANK(Prog1!G32),"",Prog1!G32)</f>
      </c>
      <c r="C31">
        <f>IF(ISBLANK(Prog1!H32),"",Prog1!H32)</f>
      </c>
      <c r="D31">
        <f>IF(ISBLANK(Prog1!I32),"",Prog1!I32)</f>
      </c>
      <c r="E31">
        <f>IF(ISBLANK(Prog1!L32),"",Prog1!L32)</f>
      </c>
      <c r="G31" s="6">
        <f t="shared" si="3"/>
      </c>
      <c r="H31" s="6">
        <f t="shared" si="3"/>
      </c>
      <c r="I31" s="6">
        <f t="shared" si="3"/>
      </c>
      <c r="J31" s="6">
        <f t="shared" si="3"/>
      </c>
      <c r="K31" s="6">
        <f t="shared" si="3"/>
      </c>
      <c r="L31" s="6">
        <f t="shared" si="3"/>
      </c>
      <c r="M31" s="70">
        <f t="shared" si="4"/>
      </c>
      <c r="N31" s="70">
        <f t="shared" si="5"/>
      </c>
      <c r="O31" s="70">
        <f t="shared" si="6"/>
      </c>
      <c r="P31" s="70">
        <f t="shared" si="7"/>
      </c>
      <c r="Q31" s="70">
        <f t="shared" si="8"/>
      </c>
      <c r="R31" s="70">
        <f t="shared" si="9"/>
      </c>
    </row>
    <row r="32" spans="1:18" ht="12.75">
      <c r="A32" t="str">
        <f>Prog1!$B$5</f>
        <v>1A</v>
      </c>
      <c r="B32">
        <f>IF(ISBLANK(Prog1!G33),"",Prog1!G33)</f>
      </c>
      <c r="C32">
        <f>IF(ISBLANK(Prog1!H33),"",Prog1!H33)</f>
      </c>
      <c r="D32">
        <f>IF(ISBLANK(Prog1!I33),"",Prog1!I33)</f>
      </c>
      <c r="E32">
        <f>IF(ISBLANK(Prog1!L33),"",Prog1!L33)</f>
      </c>
      <c r="G32" s="6">
        <f t="shared" si="3"/>
      </c>
      <c r="H32" s="6">
        <f t="shared" si="3"/>
      </c>
      <c r="I32" s="6">
        <f t="shared" si="3"/>
      </c>
      <c r="J32" s="6">
        <f t="shared" si="3"/>
      </c>
      <c r="K32" s="6">
        <f t="shared" si="3"/>
      </c>
      <c r="L32" s="6">
        <f t="shared" si="3"/>
      </c>
      <c r="M32" s="70">
        <f t="shared" si="4"/>
      </c>
      <c r="N32" s="70">
        <f t="shared" si="5"/>
      </c>
      <c r="O32" s="70">
        <f t="shared" si="6"/>
      </c>
      <c r="P32" s="70">
        <f t="shared" si="7"/>
      </c>
      <c r="Q32" s="70">
        <f t="shared" si="8"/>
      </c>
      <c r="R32" s="70">
        <f t="shared" si="9"/>
      </c>
    </row>
    <row r="33" spans="1:18" ht="12.75">
      <c r="A33" t="str">
        <f>Prog1!$B$5</f>
        <v>1A</v>
      </c>
      <c r="B33">
        <f>IF(ISBLANK(Prog1!G34),"",Prog1!G34)</f>
      </c>
      <c r="C33">
        <f>IF(ISBLANK(Prog1!H34),"",Prog1!H34)</f>
      </c>
      <c r="D33">
        <f>IF(ISBLANK(Prog1!I34),"",Prog1!I34)</f>
      </c>
      <c r="E33">
        <f>IF(ISBLANK(Prog1!L34),"",Prog1!L34)</f>
      </c>
      <c r="G33" s="6">
        <f t="shared" si="3"/>
      </c>
      <c r="H33" s="6">
        <f t="shared" si="3"/>
      </c>
      <c r="I33" s="6">
        <f t="shared" si="3"/>
      </c>
      <c r="J33" s="6">
        <f t="shared" si="3"/>
      </c>
      <c r="K33" s="6">
        <f t="shared" si="3"/>
      </c>
      <c r="L33" s="6">
        <f t="shared" si="3"/>
      </c>
      <c r="M33" s="70">
        <f t="shared" si="4"/>
      </c>
      <c r="N33" s="70">
        <f t="shared" si="5"/>
      </c>
      <c r="O33" s="70">
        <f t="shared" si="6"/>
      </c>
      <c r="P33" s="70">
        <f t="shared" si="7"/>
      </c>
      <c r="Q33" s="70">
        <f t="shared" si="8"/>
      </c>
      <c r="R33" s="70">
        <f t="shared" si="9"/>
      </c>
    </row>
    <row r="34" spans="1:18" ht="12.75">
      <c r="A34" t="str">
        <f>Prog1!$B$5</f>
        <v>1A</v>
      </c>
      <c r="B34">
        <f>IF(ISBLANK(Prog1!G35),"",Prog1!G35)</f>
      </c>
      <c r="C34">
        <f>IF(ISBLANK(Prog1!H35),"",Prog1!H35)</f>
      </c>
      <c r="D34">
        <f>IF(ISBLANK(Prog1!I35),"",Prog1!I35)</f>
      </c>
      <c r="E34">
        <f>IF(ISBLANK(Prog1!L35),"",Prog1!L35)</f>
      </c>
      <c r="G34" s="6">
        <f t="shared" si="3"/>
      </c>
      <c r="H34" s="6">
        <f t="shared" si="3"/>
      </c>
      <c r="I34" s="6">
        <f t="shared" si="3"/>
      </c>
      <c r="J34" s="6">
        <f t="shared" si="3"/>
      </c>
      <c r="K34" s="6">
        <f t="shared" si="3"/>
      </c>
      <c r="L34" s="6">
        <f t="shared" si="3"/>
      </c>
      <c r="M34" s="70">
        <f t="shared" si="4"/>
      </c>
      <c r="N34" s="70">
        <f t="shared" si="5"/>
      </c>
      <c r="O34" s="70">
        <f t="shared" si="6"/>
      </c>
      <c r="P34" s="70">
        <f t="shared" si="7"/>
      </c>
      <c r="Q34" s="70">
        <f t="shared" si="8"/>
      </c>
      <c r="R34" s="70">
        <f t="shared" si="9"/>
      </c>
    </row>
    <row r="35" spans="1:18" ht="12.75">
      <c r="A35" t="str">
        <f>Prog1!$B$5</f>
        <v>1A</v>
      </c>
      <c r="B35">
        <f>IF(ISBLANK(Prog1!G36),"",Prog1!G36)</f>
      </c>
      <c r="C35">
        <f>IF(ISBLANK(Prog1!H36),"",Prog1!H36)</f>
      </c>
      <c r="D35">
        <f>IF(ISBLANK(Prog1!I36),"",Prog1!I36)</f>
      </c>
      <c r="E35">
        <f>IF(ISBLANK(Prog1!L36),"",Prog1!L36)</f>
      </c>
      <c r="G35" s="6">
        <f t="shared" si="3"/>
      </c>
      <c r="H35" s="6">
        <f t="shared" si="3"/>
      </c>
      <c r="I35" s="6">
        <f t="shared" si="3"/>
      </c>
      <c r="J35" s="6">
        <f t="shared" si="3"/>
      </c>
      <c r="K35" s="6">
        <f t="shared" si="3"/>
      </c>
      <c r="L35" s="6">
        <f t="shared" si="3"/>
      </c>
      <c r="M35" s="70">
        <f t="shared" si="4"/>
      </c>
      <c r="N35" s="70">
        <f t="shared" si="5"/>
      </c>
      <c r="O35" s="70">
        <f t="shared" si="6"/>
      </c>
      <c r="P35" s="70">
        <f t="shared" si="7"/>
      </c>
      <c r="Q35" s="70">
        <f t="shared" si="8"/>
      </c>
      <c r="R35" s="70">
        <f t="shared" si="9"/>
      </c>
    </row>
    <row r="36" spans="1:18" ht="12.75">
      <c r="A36" t="str">
        <f>Prog1!$B$5</f>
        <v>1A</v>
      </c>
      <c r="B36">
        <f>IF(ISBLANK(Prog1!G37),"",Prog1!G37)</f>
      </c>
      <c r="C36">
        <f>IF(ISBLANK(Prog1!H37),"",Prog1!H37)</f>
      </c>
      <c r="D36">
        <f>IF(ISBLANK(Prog1!I37),"",Prog1!I37)</f>
      </c>
      <c r="E36">
        <f>IF(ISBLANK(Prog1!L37),"",Prog1!L37)</f>
      </c>
      <c r="G36" s="6">
        <f t="shared" si="3"/>
      </c>
      <c r="H36" s="6">
        <f t="shared" si="3"/>
      </c>
      <c r="I36" s="6">
        <f t="shared" si="3"/>
      </c>
      <c r="J36" s="6">
        <f t="shared" si="3"/>
      </c>
      <c r="K36" s="6">
        <f t="shared" si="3"/>
      </c>
      <c r="L36" s="6">
        <f t="shared" si="3"/>
      </c>
      <c r="M36" s="70">
        <f t="shared" si="4"/>
      </c>
      <c r="N36" s="70">
        <f t="shared" si="5"/>
      </c>
      <c r="O36" s="70">
        <f t="shared" si="6"/>
      </c>
      <c r="P36" s="70">
        <f t="shared" si="7"/>
      </c>
      <c r="Q36" s="70">
        <f t="shared" si="8"/>
      </c>
      <c r="R36" s="70">
        <f t="shared" si="9"/>
      </c>
    </row>
    <row r="37" spans="1:18" ht="12.75">
      <c r="A37" t="str">
        <f>Prog1!$B$5</f>
        <v>1A</v>
      </c>
      <c r="B37">
        <f>IF(ISBLANK(Prog1!G38),"",Prog1!G38)</f>
      </c>
      <c r="C37">
        <f>IF(ISBLANK(Prog1!H38),"",Prog1!H38)</f>
      </c>
      <c r="D37">
        <f>IF(ISBLANK(Prog1!I38),"",Prog1!I38)</f>
      </c>
      <c r="E37">
        <f>IF(ISBLANK(Prog1!L38),"",Prog1!L38)</f>
      </c>
      <c r="G37" s="6">
        <f t="shared" si="3"/>
      </c>
      <c r="H37" s="6">
        <f t="shared" si="3"/>
      </c>
      <c r="I37" s="6">
        <f t="shared" si="3"/>
      </c>
      <c r="J37" s="6">
        <f t="shared" si="3"/>
      </c>
      <c r="K37" s="6">
        <f t="shared" si="3"/>
      </c>
      <c r="L37" s="6">
        <f t="shared" si="3"/>
      </c>
      <c r="M37" s="70">
        <f t="shared" si="4"/>
      </c>
      <c r="N37" s="70">
        <f t="shared" si="5"/>
      </c>
      <c r="O37" s="70">
        <f t="shared" si="6"/>
      </c>
      <c r="P37" s="70">
        <f t="shared" si="7"/>
      </c>
      <c r="Q37" s="70">
        <f t="shared" si="8"/>
      </c>
      <c r="R37" s="70">
        <f t="shared" si="9"/>
      </c>
    </row>
    <row r="38" spans="1:18" ht="12.75">
      <c r="A38" t="str">
        <f>Prog1!$B$5</f>
        <v>1A</v>
      </c>
      <c r="B38">
        <f>IF(ISBLANK(Prog1!G39),"",Prog1!G39)</f>
      </c>
      <c r="C38">
        <f>IF(ISBLANK(Prog1!H39),"",Prog1!H39)</f>
      </c>
      <c r="D38">
        <f>IF(ISBLANK(Prog1!I39),"",Prog1!I39)</f>
      </c>
      <c r="E38">
        <f>IF(ISBLANK(Prog1!L39),"",Prog1!L39)</f>
      </c>
      <c r="G38" s="6">
        <f t="shared" si="3"/>
      </c>
      <c r="H38" s="6">
        <f t="shared" si="3"/>
      </c>
      <c r="I38" s="6">
        <f t="shared" si="3"/>
      </c>
      <c r="J38" s="6">
        <f t="shared" si="3"/>
      </c>
      <c r="K38" s="6">
        <f t="shared" si="3"/>
      </c>
      <c r="L38" s="6">
        <f t="shared" si="3"/>
      </c>
      <c r="M38" s="70">
        <f t="shared" si="4"/>
      </c>
      <c r="N38" s="70">
        <f t="shared" si="5"/>
      </c>
      <c r="O38" s="70">
        <f t="shared" si="6"/>
      </c>
      <c r="P38" s="70">
        <f t="shared" si="7"/>
      </c>
      <c r="Q38" s="70">
        <f t="shared" si="8"/>
      </c>
      <c r="R38" s="70">
        <f t="shared" si="9"/>
      </c>
    </row>
    <row r="39" spans="1:18" ht="12.75">
      <c r="A39" t="str">
        <f>Prog1!$B$5</f>
        <v>1A</v>
      </c>
      <c r="B39">
        <f>IF(ISBLANK(Prog1!G40),"",Prog1!G40)</f>
      </c>
      <c r="C39">
        <f>IF(ISBLANK(Prog1!H40),"",Prog1!H40)</f>
      </c>
      <c r="D39">
        <f>IF(ISBLANK(Prog1!I40),"",Prog1!I40)</f>
      </c>
      <c r="E39">
        <f>IF(ISBLANK(Prog1!L40),"",Prog1!L40)</f>
      </c>
      <c r="G39" s="6">
        <f t="shared" si="3"/>
      </c>
      <c r="H39" s="6">
        <f t="shared" si="3"/>
      </c>
      <c r="I39" s="6">
        <f t="shared" si="3"/>
      </c>
      <c r="J39" s="6">
        <f t="shared" si="3"/>
      </c>
      <c r="K39" s="6">
        <f t="shared" si="3"/>
      </c>
      <c r="L39" s="6">
        <f t="shared" si="3"/>
      </c>
      <c r="M39" s="70">
        <f t="shared" si="4"/>
      </c>
      <c r="N39" s="70">
        <f t="shared" si="5"/>
      </c>
      <c r="O39" s="70">
        <f t="shared" si="6"/>
      </c>
      <c r="P39" s="70">
        <f t="shared" si="7"/>
      </c>
      <c r="Q39" s="70">
        <f t="shared" si="8"/>
      </c>
      <c r="R39" s="70">
        <f t="shared" si="9"/>
      </c>
    </row>
    <row r="40" spans="1:18" ht="12.75">
      <c r="A40" t="str">
        <f>Prog1!$B$5</f>
        <v>1A</v>
      </c>
      <c r="B40">
        <f>IF(ISBLANK(Prog1!G41),"",Prog1!G41)</f>
      </c>
      <c r="C40">
        <f>IF(ISBLANK(Prog1!H41),"",Prog1!H41)</f>
      </c>
      <c r="D40">
        <f>IF(ISBLANK(Prog1!I41),"",Prog1!I41)</f>
      </c>
      <c r="E40">
        <f>IF(ISBLANK(Prog1!L41),"",Prog1!L41)</f>
      </c>
      <c r="G40" s="6">
        <f t="shared" si="3"/>
      </c>
      <c r="H40" s="6">
        <f t="shared" si="3"/>
      </c>
      <c r="I40" s="6">
        <f t="shared" si="3"/>
      </c>
      <c r="J40" s="6">
        <f t="shared" si="3"/>
      </c>
      <c r="K40" s="6">
        <f t="shared" si="3"/>
      </c>
      <c r="L40" s="6">
        <f t="shared" si="3"/>
      </c>
      <c r="M40" s="70">
        <f t="shared" si="4"/>
      </c>
      <c r="N40" s="70">
        <f t="shared" si="5"/>
      </c>
      <c r="O40" s="70">
        <f t="shared" si="6"/>
      </c>
      <c r="P40" s="70">
        <f t="shared" si="7"/>
      </c>
      <c r="Q40" s="70">
        <f t="shared" si="8"/>
      </c>
      <c r="R40" s="70">
        <f t="shared" si="9"/>
      </c>
    </row>
    <row r="41" spans="1:18" ht="12.75">
      <c r="A41" t="str">
        <f>Prog1!$B$5</f>
        <v>1A</v>
      </c>
      <c r="B41">
        <f>IF(ISBLANK(Prog1!G42),"",Prog1!G42)</f>
      </c>
      <c r="C41">
        <f>IF(ISBLANK(Prog1!H42),"",Prog1!H42)</f>
      </c>
      <c r="D41">
        <f>IF(ISBLANK(Prog1!I42),"",Prog1!I42)</f>
      </c>
      <c r="E41">
        <f>IF(ISBLANK(Prog1!L42),"",Prog1!L42)</f>
      </c>
      <c r="G41" s="6">
        <f t="shared" si="3"/>
      </c>
      <c r="H41" s="6">
        <f t="shared" si="3"/>
      </c>
      <c r="I41" s="6">
        <f t="shared" si="3"/>
      </c>
      <c r="J41" s="6">
        <f t="shared" si="3"/>
      </c>
      <c r="K41" s="6">
        <f t="shared" si="3"/>
      </c>
      <c r="L41" s="6">
        <f t="shared" si="3"/>
      </c>
      <c r="M41" s="70">
        <f t="shared" si="4"/>
      </c>
      <c r="N41" s="70">
        <f t="shared" si="5"/>
      </c>
      <c r="O41" s="70">
        <f t="shared" si="6"/>
      </c>
      <c r="P41" s="70">
        <f t="shared" si="7"/>
      </c>
      <c r="Q41" s="70">
        <f t="shared" si="8"/>
      </c>
      <c r="R41" s="70">
        <f t="shared" si="9"/>
      </c>
    </row>
    <row r="42" spans="1:18" ht="12.75">
      <c r="A42" t="str">
        <f>Prog1!$B$5</f>
        <v>1A</v>
      </c>
      <c r="B42">
        <f>IF(ISBLANK(Prog1!G43),"",Prog1!G43)</f>
      </c>
      <c r="C42">
        <f>IF(ISBLANK(Prog1!H43),"",Prog1!H43)</f>
      </c>
      <c r="D42">
        <f>IF(ISBLANK(Prog1!I43),"",Prog1!I43)</f>
      </c>
      <c r="E42">
        <f>IF(ISBLANK(Prog1!L43),"",Prog1!L43)</f>
      </c>
      <c r="G42" s="6">
        <f t="shared" si="3"/>
      </c>
      <c r="H42" s="6">
        <f t="shared" si="3"/>
      </c>
      <c r="I42" s="6">
        <f t="shared" si="3"/>
      </c>
      <c r="J42" s="6">
        <f t="shared" si="3"/>
      </c>
      <c r="K42" s="6">
        <f t="shared" si="3"/>
      </c>
      <c r="L42" s="6">
        <f t="shared" si="3"/>
      </c>
      <c r="M42" s="70">
        <f t="shared" si="4"/>
      </c>
      <c r="N42" s="70">
        <f t="shared" si="5"/>
      </c>
      <c r="O42" s="70">
        <f t="shared" si="6"/>
      </c>
      <c r="P42" s="70">
        <f t="shared" si="7"/>
      </c>
      <c r="Q42" s="70">
        <f t="shared" si="8"/>
      </c>
      <c r="R42" s="70">
        <f t="shared" si="9"/>
      </c>
    </row>
    <row r="43" spans="1:18" ht="12.75">
      <c r="A43" t="str">
        <f>Prog1!$B$5</f>
        <v>1A</v>
      </c>
      <c r="B43">
        <f>IF(ISBLANK(Prog1!G44),"",Prog1!G44)</f>
      </c>
      <c r="C43">
        <f>IF(ISBLANK(Prog1!H44),"",Prog1!H44)</f>
      </c>
      <c r="D43">
        <f>IF(ISBLANK(Prog1!I44),"",Prog1!I44)</f>
      </c>
      <c r="E43">
        <f>IF(ISBLANK(Prog1!L44),"",Prog1!L44)</f>
      </c>
      <c r="G43" s="6">
        <f t="shared" si="3"/>
      </c>
      <c r="H43" s="6">
        <f t="shared" si="3"/>
      </c>
      <c r="I43" s="6">
        <f t="shared" si="3"/>
      </c>
      <c r="J43" s="6">
        <f t="shared" si="3"/>
      </c>
      <c r="K43" s="6">
        <f t="shared" si="3"/>
      </c>
      <c r="L43" s="6">
        <f t="shared" si="3"/>
      </c>
      <c r="M43" s="70">
        <f t="shared" si="4"/>
      </c>
      <c r="N43" s="70">
        <f t="shared" si="5"/>
      </c>
      <c r="O43" s="70">
        <f t="shared" si="6"/>
      </c>
      <c r="P43" s="70">
        <f t="shared" si="7"/>
      </c>
      <c r="Q43" s="70">
        <f t="shared" si="8"/>
      </c>
      <c r="R43" s="70">
        <f t="shared" si="9"/>
      </c>
    </row>
    <row r="44" spans="1:18" ht="12.75">
      <c r="A44" t="str">
        <f>Prog2!$B$5</f>
        <v>2A</v>
      </c>
      <c r="B44">
        <f>IF(ISBLANK(Prog2!G11),"",Prog2!G11)</f>
      </c>
      <c r="C44">
        <f>IF(ISBLANK(Prog2!H11),"",Prog2!H11)</f>
      </c>
      <c r="D44">
        <f>IF(ISBLANK(Prog2!I11),"",Prog2!I11)</f>
      </c>
      <c r="E44">
        <f>IF(ISBLANK(Prog2!L11),"",Prog2!L11)</f>
      </c>
      <c r="G44" s="6">
        <f t="shared" si="3"/>
      </c>
      <c r="H44" s="6">
        <f t="shared" si="3"/>
      </c>
      <c r="I44" s="6">
        <f t="shared" si="3"/>
      </c>
      <c r="J44" s="6">
        <f t="shared" si="3"/>
      </c>
      <c r="K44" s="6">
        <f t="shared" si="3"/>
      </c>
      <c r="L44" s="6">
        <f t="shared" si="3"/>
      </c>
      <c r="M44" s="70">
        <f t="shared" si="4"/>
      </c>
      <c r="N44" s="70">
        <f t="shared" si="5"/>
      </c>
      <c r="O44" s="70">
        <f t="shared" si="6"/>
      </c>
      <c r="P44" s="70">
        <f t="shared" si="7"/>
      </c>
      <c r="Q44" s="70">
        <f t="shared" si="8"/>
      </c>
      <c r="R44" s="70">
        <f t="shared" si="9"/>
      </c>
    </row>
    <row r="45" spans="1:18" ht="12.75">
      <c r="A45" t="str">
        <f>Prog2!$B$5</f>
        <v>2A</v>
      </c>
      <c r="B45">
        <f>IF(ISBLANK(Prog2!G12),"",Prog2!G12)</f>
      </c>
      <c r="C45">
        <f>IF(ISBLANK(Prog2!H12),"",Prog2!H12)</f>
      </c>
      <c r="D45">
        <f>IF(ISBLANK(Prog2!I12),"",Prog2!I12)</f>
      </c>
      <c r="E45">
        <f>IF(ISBLANK(Prog2!L12),"",Prog2!L12)</f>
      </c>
      <c r="G45" s="6">
        <f t="shared" si="3"/>
      </c>
      <c r="H45" s="6">
        <f t="shared" si="3"/>
      </c>
      <c r="I45" s="6">
        <f t="shared" si="3"/>
      </c>
      <c r="J45" s="6">
        <f t="shared" si="3"/>
      </c>
      <c r="K45" s="6">
        <f t="shared" si="3"/>
      </c>
      <c r="L45" s="6">
        <f t="shared" si="3"/>
      </c>
      <c r="M45" s="70">
        <f t="shared" si="4"/>
      </c>
      <c r="N45" s="70">
        <f t="shared" si="5"/>
      </c>
      <c r="O45" s="70">
        <f t="shared" si="6"/>
      </c>
      <c r="P45" s="70">
        <f t="shared" si="7"/>
      </c>
      <c r="Q45" s="70">
        <f t="shared" si="8"/>
      </c>
      <c r="R45" s="70">
        <f t="shared" si="9"/>
      </c>
    </row>
    <row r="46" spans="1:18" ht="12.75">
      <c r="A46" t="str">
        <f>Prog2!$B$5</f>
        <v>2A</v>
      </c>
      <c r="B46">
        <f>IF(ISBLANK(Prog2!G13),"",Prog2!G13)</f>
      </c>
      <c r="C46">
        <f>IF(ISBLANK(Prog2!H13),"",Prog2!H13)</f>
      </c>
      <c r="D46">
        <f>IF(ISBLANK(Prog2!I13),"",Prog2!I13)</f>
      </c>
      <c r="E46">
        <f>IF(ISBLANK(Prog2!L13),"",Prog2!L13)</f>
      </c>
      <c r="G46" s="6">
        <f t="shared" si="3"/>
      </c>
      <c r="H46" s="6">
        <f t="shared" si="3"/>
      </c>
      <c r="I46" s="6">
        <f t="shared" si="3"/>
      </c>
      <c r="J46" s="6">
        <f t="shared" si="3"/>
      </c>
      <c r="K46" s="6">
        <f t="shared" si="3"/>
      </c>
      <c r="L46" s="6">
        <f t="shared" si="3"/>
      </c>
      <c r="M46" s="70">
        <f t="shared" si="4"/>
      </c>
      <c r="N46" s="70">
        <f t="shared" si="5"/>
      </c>
      <c r="O46" s="70">
        <f t="shared" si="6"/>
      </c>
      <c r="P46" s="70">
        <f t="shared" si="7"/>
      </c>
      <c r="Q46" s="70">
        <f t="shared" si="8"/>
      </c>
      <c r="R46" s="70">
        <f t="shared" si="9"/>
      </c>
    </row>
    <row r="47" spans="1:18" ht="12.75">
      <c r="A47" t="str">
        <f>Prog2!$B$5</f>
        <v>2A</v>
      </c>
      <c r="B47">
        <f>IF(ISBLANK(Prog2!G14),"",Prog2!G14)</f>
      </c>
      <c r="C47">
        <f>IF(ISBLANK(Prog2!H14),"",Prog2!H14)</f>
      </c>
      <c r="D47">
        <f>IF(ISBLANK(Prog2!I14),"",Prog2!I14)</f>
      </c>
      <c r="E47">
        <f>IF(ISBLANK(Prog2!L14),"",Prog2!L14)</f>
      </c>
      <c r="G47" s="6">
        <f t="shared" si="3"/>
      </c>
      <c r="H47" s="6">
        <f t="shared" si="3"/>
      </c>
      <c r="I47" s="6">
        <f t="shared" si="3"/>
      </c>
      <c r="J47" s="6">
        <f t="shared" si="3"/>
      </c>
      <c r="K47" s="6">
        <f t="shared" si="3"/>
      </c>
      <c r="L47" s="6">
        <f t="shared" si="3"/>
      </c>
      <c r="M47" s="70">
        <f t="shared" si="4"/>
      </c>
      <c r="N47" s="70">
        <f t="shared" si="5"/>
      </c>
      <c r="O47" s="70">
        <f t="shared" si="6"/>
      </c>
      <c r="P47" s="70">
        <f t="shared" si="7"/>
      </c>
      <c r="Q47" s="70">
        <f t="shared" si="8"/>
      </c>
      <c r="R47" s="70">
        <f t="shared" si="9"/>
      </c>
    </row>
    <row r="48" spans="1:18" ht="12.75">
      <c r="A48" t="str">
        <f>Prog2!$B$5</f>
        <v>2A</v>
      </c>
      <c r="B48">
        <f>IF(ISBLANK(Prog2!G15),"",Prog2!G15)</f>
      </c>
      <c r="C48">
        <f>IF(ISBLANK(Prog2!H15),"",Prog2!H15)</f>
      </c>
      <c r="D48">
        <f>IF(ISBLANK(Prog2!I15),"",Prog2!I15)</f>
      </c>
      <c r="E48">
        <f>IF(ISBLANK(Prog2!L15),"",Prog2!L15)</f>
      </c>
      <c r="G48" s="6">
        <f t="shared" si="3"/>
      </c>
      <c r="H48" s="6">
        <f t="shared" si="3"/>
      </c>
      <c r="I48" s="6">
        <f t="shared" si="3"/>
      </c>
      <c r="J48" s="6">
        <f t="shared" si="3"/>
      </c>
      <c r="K48" s="6">
        <f t="shared" si="3"/>
      </c>
      <c r="L48" s="6">
        <f t="shared" si="3"/>
      </c>
      <c r="M48" s="70">
        <f t="shared" si="4"/>
      </c>
      <c r="N48" s="70">
        <f t="shared" si="5"/>
      </c>
      <c r="O48" s="70">
        <f t="shared" si="6"/>
      </c>
      <c r="P48" s="70">
        <f t="shared" si="7"/>
      </c>
      <c r="Q48" s="70">
        <f t="shared" si="8"/>
      </c>
      <c r="R48" s="70">
        <f t="shared" si="9"/>
      </c>
    </row>
    <row r="49" spans="1:18" ht="12.75">
      <c r="A49" t="str">
        <f>Prog2!$B$5</f>
        <v>2A</v>
      </c>
      <c r="B49">
        <f>IF(ISBLANK(Prog2!G16),"",Prog2!G16)</f>
      </c>
      <c r="C49">
        <f>IF(ISBLANK(Prog2!H16),"",Prog2!H16)</f>
      </c>
      <c r="D49">
        <f>IF(ISBLANK(Prog2!I16),"",Prog2!I16)</f>
      </c>
      <c r="E49">
        <f>IF(ISBLANK(Prog2!L16),"",Prog2!L16)</f>
      </c>
      <c r="G49" s="6">
        <f t="shared" si="3"/>
      </c>
      <c r="H49" s="6">
        <f t="shared" si="3"/>
      </c>
      <c r="I49" s="6">
        <f t="shared" si="3"/>
      </c>
      <c r="J49" s="6">
        <f t="shared" si="3"/>
      </c>
      <c r="K49" s="6">
        <f t="shared" si="3"/>
      </c>
      <c r="L49" s="6">
        <f t="shared" si="3"/>
      </c>
      <c r="M49" s="70">
        <f t="shared" si="4"/>
      </c>
      <c r="N49" s="70">
        <f t="shared" si="5"/>
      </c>
      <c r="O49" s="70">
        <f t="shared" si="6"/>
      </c>
      <c r="P49" s="70">
        <f t="shared" si="7"/>
      </c>
      <c r="Q49" s="70">
        <f t="shared" si="8"/>
      </c>
      <c r="R49" s="70">
        <f t="shared" si="9"/>
      </c>
    </row>
    <row r="50" spans="1:18" ht="12.75">
      <c r="A50" t="str">
        <f>Prog2!$B$5</f>
        <v>2A</v>
      </c>
      <c r="B50">
        <f>IF(ISBLANK(Prog2!G17),"",Prog2!G17)</f>
      </c>
      <c r="C50">
        <f>IF(ISBLANK(Prog2!H17),"",Prog2!H17)</f>
      </c>
      <c r="D50">
        <f>IF(ISBLANK(Prog2!I17),"",Prog2!I17)</f>
      </c>
      <c r="E50">
        <f>IF(ISBLANK(Prog2!L17),"",Prog2!L17)</f>
      </c>
      <c r="G50" s="6">
        <f t="shared" si="3"/>
      </c>
      <c r="H50" s="6">
        <f t="shared" si="3"/>
      </c>
      <c r="I50" s="6">
        <f t="shared" si="3"/>
      </c>
      <c r="J50" s="6">
        <f t="shared" si="3"/>
      </c>
      <c r="K50" s="6">
        <f t="shared" si="3"/>
      </c>
      <c r="L50" s="6">
        <f t="shared" si="3"/>
      </c>
      <c r="M50" s="70">
        <f t="shared" si="4"/>
      </c>
      <c r="N50" s="70">
        <f t="shared" si="5"/>
      </c>
      <c r="O50" s="70">
        <f t="shared" si="6"/>
      </c>
      <c r="P50" s="70">
        <f t="shared" si="7"/>
      </c>
      <c r="Q50" s="70">
        <f t="shared" si="8"/>
      </c>
      <c r="R50" s="70">
        <f t="shared" si="9"/>
      </c>
    </row>
    <row r="51" spans="1:18" ht="12.75">
      <c r="A51" t="str">
        <f>Prog2!$B$5</f>
        <v>2A</v>
      </c>
      <c r="B51">
        <f>IF(ISBLANK(Prog2!G18),"",Prog2!G18)</f>
      </c>
      <c r="C51">
        <f>IF(ISBLANK(Prog2!H18),"",Prog2!H18)</f>
      </c>
      <c r="D51">
        <f>IF(ISBLANK(Prog2!I18),"",Prog2!I18)</f>
      </c>
      <c r="E51">
        <f>IF(ISBLANK(Prog2!L18),"",Prog2!L18)</f>
      </c>
      <c r="G51" s="6">
        <f t="shared" si="3"/>
      </c>
      <c r="H51" s="6">
        <f t="shared" si="3"/>
      </c>
      <c r="I51" s="6">
        <f t="shared" si="3"/>
      </c>
      <c r="J51" s="6">
        <f t="shared" si="3"/>
      </c>
      <c r="K51" s="6">
        <f t="shared" si="3"/>
      </c>
      <c r="L51" s="6">
        <f t="shared" si="3"/>
      </c>
      <c r="M51" s="70">
        <f t="shared" si="4"/>
      </c>
      <c r="N51" s="70">
        <f t="shared" si="5"/>
      </c>
      <c r="O51" s="70">
        <f t="shared" si="6"/>
      </c>
      <c r="P51" s="70">
        <f t="shared" si="7"/>
      </c>
      <c r="Q51" s="70">
        <f t="shared" si="8"/>
      </c>
      <c r="R51" s="70">
        <f t="shared" si="9"/>
      </c>
    </row>
    <row r="52" spans="1:18" ht="12.75">
      <c r="A52" t="str">
        <f>Prog2!$B$5</f>
        <v>2A</v>
      </c>
      <c r="B52">
        <f>IF(ISBLANK(Prog2!G19),"",Prog2!G19)</f>
      </c>
      <c r="C52">
        <f>IF(ISBLANK(Prog2!H19),"",Prog2!H19)</f>
      </c>
      <c r="D52">
        <f>IF(ISBLANK(Prog2!I19),"",Prog2!I19)</f>
      </c>
      <c r="E52">
        <f>IF(ISBLANK(Prog2!L19),"",Prog2!L19)</f>
      </c>
      <c r="G52" s="6">
        <f t="shared" si="3"/>
      </c>
      <c r="H52" s="6">
        <f t="shared" si="3"/>
      </c>
      <c r="I52" s="6">
        <f t="shared" si="3"/>
      </c>
      <c r="J52" s="6">
        <f t="shared" si="3"/>
      </c>
      <c r="K52" s="6">
        <f t="shared" si="3"/>
      </c>
      <c r="L52" s="6">
        <f t="shared" si="3"/>
      </c>
      <c r="M52" s="70">
        <f t="shared" si="4"/>
      </c>
      <c r="N52" s="70">
        <f t="shared" si="5"/>
      </c>
      <c r="O52" s="70">
        <f t="shared" si="6"/>
      </c>
      <c r="P52" s="70">
        <f t="shared" si="7"/>
      </c>
      <c r="Q52" s="70">
        <f t="shared" si="8"/>
      </c>
      <c r="R52" s="70">
        <f t="shared" si="9"/>
      </c>
    </row>
    <row r="53" spans="1:18" ht="12.75">
      <c r="A53" t="str">
        <f>Prog2!$B$5</f>
        <v>2A</v>
      </c>
      <c r="B53">
        <f>IF(ISBLANK(Prog2!G20),"",Prog2!G20)</f>
      </c>
      <c r="C53">
        <f>IF(ISBLANK(Prog2!H20),"",Prog2!H20)</f>
      </c>
      <c r="D53">
        <f>IF(ISBLANK(Prog2!I20),"",Prog2!I20)</f>
      </c>
      <c r="E53">
        <f>IF(ISBLANK(Prog2!L20),"",Prog2!L20)</f>
      </c>
      <c r="G53" s="6">
        <f t="shared" si="3"/>
      </c>
      <c r="H53" s="6">
        <f t="shared" si="3"/>
      </c>
      <c r="I53" s="6">
        <f t="shared" si="3"/>
      </c>
      <c r="J53" s="6">
        <f t="shared" si="3"/>
      </c>
      <c r="K53" s="6">
        <f t="shared" si="3"/>
      </c>
      <c r="L53" s="6">
        <f t="shared" si="3"/>
      </c>
      <c r="M53" s="70">
        <f t="shared" si="4"/>
      </c>
      <c r="N53" s="70">
        <f t="shared" si="5"/>
      </c>
      <c r="O53" s="70">
        <f t="shared" si="6"/>
      </c>
      <c r="P53" s="70">
        <f t="shared" si="7"/>
      </c>
      <c r="Q53" s="70">
        <f t="shared" si="8"/>
      </c>
      <c r="R53" s="70">
        <f t="shared" si="9"/>
      </c>
    </row>
    <row r="54" spans="1:18" ht="12.75">
      <c r="A54" t="str">
        <f>Prog2!$B$5</f>
        <v>2A</v>
      </c>
      <c r="B54">
        <f>IF(ISBLANK(Prog2!G21),"",Prog2!G21)</f>
      </c>
      <c r="C54">
        <f>IF(ISBLANK(Prog2!H21),"",Prog2!H21)</f>
      </c>
      <c r="D54">
        <f>IF(ISBLANK(Prog2!I21),"",Prog2!I21)</f>
      </c>
      <c r="E54">
        <f>IF(ISBLANK(Prog2!L21),"",Prog2!L21)</f>
      </c>
      <c r="G54" s="6">
        <f t="shared" si="3"/>
      </c>
      <c r="H54" s="6">
        <f t="shared" si="3"/>
      </c>
      <c r="I54" s="6">
        <f t="shared" si="3"/>
      </c>
      <c r="J54" s="6">
        <f t="shared" si="3"/>
      </c>
      <c r="K54" s="6">
        <f t="shared" si="3"/>
      </c>
      <c r="L54" s="6">
        <f t="shared" si="3"/>
      </c>
      <c r="M54" s="70">
        <f t="shared" si="4"/>
      </c>
      <c r="N54" s="70">
        <f t="shared" si="5"/>
      </c>
      <c r="O54" s="70">
        <f t="shared" si="6"/>
      </c>
      <c r="P54" s="70">
        <f t="shared" si="7"/>
      </c>
      <c r="Q54" s="70">
        <f t="shared" si="8"/>
      </c>
      <c r="R54" s="70">
        <f t="shared" si="9"/>
      </c>
    </row>
    <row r="55" spans="1:18" ht="12.75">
      <c r="A55" t="str">
        <f>Prog2!$B$5</f>
        <v>2A</v>
      </c>
      <c r="B55">
        <f>IF(ISBLANK(Prog2!G22),"",Prog2!G22)</f>
      </c>
      <c r="C55">
        <f>IF(ISBLANK(Prog2!H22),"",Prog2!H22)</f>
      </c>
      <c r="D55">
        <f>IF(ISBLANK(Prog2!I22),"",Prog2!I22)</f>
      </c>
      <c r="E55">
        <f>IF(ISBLANK(Prog2!L22),"",Prog2!L22)</f>
      </c>
      <c r="G55" s="6">
        <f t="shared" si="3"/>
      </c>
      <c r="H55" s="6">
        <f t="shared" si="3"/>
      </c>
      <c r="I55" s="6">
        <f t="shared" si="3"/>
      </c>
      <c r="J55" s="6">
        <f t="shared" si="3"/>
      </c>
      <c r="K55" s="6">
        <f t="shared" si="3"/>
      </c>
      <c r="L55" s="6">
        <f t="shared" si="3"/>
      </c>
      <c r="M55" s="70">
        <f t="shared" si="4"/>
      </c>
      <c r="N55" s="70">
        <f t="shared" si="5"/>
      </c>
      <c r="O55" s="70">
        <f t="shared" si="6"/>
      </c>
      <c r="P55" s="70">
        <f t="shared" si="7"/>
      </c>
      <c r="Q55" s="70">
        <f t="shared" si="8"/>
      </c>
      <c r="R55" s="70">
        <f t="shared" si="9"/>
      </c>
    </row>
    <row r="56" spans="1:18" ht="12.75">
      <c r="A56" t="str">
        <f>Prog2!$B$5</f>
        <v>2A</v>
      </c>
      <c r="B56">
        <f>IF(ISBLANK(Prog2!G23),"",Prog2!G23)</f>
      </c>
      <c r="C56">
        <f>IF(ISBLANK(Prog2!H23),"",Prog2!H23)</f>
      </c>
      <c r="D56">
        <f>IF(ISBLANK(Prog2!I23),"",Prog2!I23)</f>
      </c>
      <c r="E56">
        <f>IF(ISBLANK(Prog2!L23),"",Prog2!L23)</f>
      </c>
      <c r="G56" s="6">
        <f t="shared" si="3"/>
      </c>
      <c r="H56" s="6">
        <f t="shared" si="3"/>
      </c>
      <c r="I56" s="6">
        <f t="shared" si="3"/>
      </c>
      <c r="J56" s="6">
        <f t="shared" si="3"/>
      </c>
      <c r="K56" s="6">
        <f t="shared" si="3"/>
      </c>
      <c r="L56" s="6">
        <f t="shared" si="3"/>
      </c>
      <c r="M56" s="70">
        <f t="shared" si="4"/>
      </c>
      <c r="N56" s="70">
        <f t="shared" si="5"/>
      </c>
      <c r="O56" s="70">
        <f t="shared" si="6"/>
      </c>
      <c r="P56" s="70">
        <f t="shared" si="7"/>
      </c>
      <c r="Q56" s="70">
        <f t="shared" si="8"/>
      </c>
      <c r="R56" s="70">
        <f t="shared" si="9"/>
      </c>
    </row>
    <row r="57" spans="1:18" ht="12.75">
      <c r="A57" t="str">
        <f>Prog2!$B$5</f>
        <v>2A</v>
      </c>
      <c r="B57">
        <f>IF(ISBLANK(Prog2!G24),"",Prog2!G24)</f>
      </c>
      <c r="C57">
        <f>IF(ISBLANK(Prog2!H24),"",Prog2!H24)</f>
      </c>
      <c r="D57">
        <f>IF(ISBLANK(Prog2!I24),"",Prog2!I24)</f>
      </c>
      <c r="E57">
        <f>IF(ISBLANK(Prog2!L24),"",Prog2!L24)</f>
      </c>
      <c r="G57" s="6">
        <f t="shared" si="3"/>
      </c>
      <c r="H57" s="6">
        <f t="shared" si="3"/>
      </c>
      <c r="I57" s="6">
        <f t="shared" si="3"/>
      </c>
      <c r="J57" s="6">
        <f t="shared" si="3"/>
      </c>
      <c r="K57" s="6">
        <f t="shared" si="3"/>
      </c>
      <c r="L57" s="6">
        <f t="shared" si="3"/>
      </c>
      <c r="M57" s="70">
        <f t="shared" si="4"/>
      </c>
      <c r="N57" s="70">
        <f t="shared" si="5"/>
      </c>
      <c r="O57" s="70">
        <f t="shared" si="6"/>
      </c>
      <c r="P57" s="70">
        <f t="shared" si="7"/>
      </c>
      <c r="Q57" s="70">
        <f t="shared" si="8"/>
      </c>
      <c r="R57" s="70">
        <f t="shared" si="9"/>
      </c>
    </row>
    <row r="58" spans="1:18" ht="12.75">
      <c r="A58" t="str">
        <f>Prog2!$B$5</f>
        <v>2A</v>
      </c>
      <c r="B58">
        <f>IF(ISBLANK(Prog2!G25),"",Prog2!G25)</f>
      </c>
      <c r="C58">
        <f>IF(ISBLANK(Prog2!H25),"",Prog2!H25)</f>
      </c>
      <c r="D58">
        <f>IF(ISBLANK(Prog2!I25),"",Prog2!I25)</f>
      </c>
      <c r="E58">
        <f>IF(ISBLANK(Prog2!L25),"",Prog2!L25)</f>
      </c>
      <c r="G58" s="6">
        <f t="shared" si="3"/>
      </c>
      <c r="H58" s="6">
        <f t="shared" si="3"/>
      </c>
      <c r="I58" s="6">
        <f t="shared" si="3"/>
      </c>
      <c r="J58" s="6">
        <f t="shared" si="3"/>
      </c>
      <c r="K58" s="6">
        <f t="shared" si="3"/>
      </c>
      <c r="L58" s="6">
        <f t="shared" si="3"/>
      </c>
      <c r="M58" s="70">
        <f t="shared" si="4"/>
      </c>
      <c r="N58" s="70">
        <f t="shared" si="5"/>
      </c>
      <c r="O58" s="70">
        <f t="shared" si="6"/>
      </c>
      <c r="P58" s="70">
        <f t="shared" si="7"/>
      </c>
      <c r="Q58" s="70">
        <f t="shared" si="8"/>
      </c>
      <c r="R58" s="70">
        <f t="shared" si="9"/>
      </c>
    </row>
    <row r="59" spans="1:18" ht="12.75">
      <c r="A59" t="str">
        <f>Prog2!$B$5</f>
        <v>2A</v>
      </c>
      <c r="B59">
        <f>IF(ISBLANK(Prog2!G26),"",Prog2!G26)</f>
      </c>
      <c r="C59">
        <f>IF(ISBLANK(Prog2!H26),"",Prog2!H26)</f>
      </c>
      <c r="D59">
        <f>IF(ISBLANK(Prog2!I26),"",Prog2!I26)</f>
      </c>
      <c r="E59">
        <f>IF(ISBLANK(Prog2!L26),"",Prog2!L26)</f>
      </c>
      <c r="G59" s="6">
        <f t="shared" si="3"/>
      </c>
      <c r="H59" s="6">
        <f t="shared" si="3"/>
      </c>
      <c r="I59" s="6">
        <f t="shared" si="3"/>
      </c>
      <c r="J59" s="6">
        <f t="shared" si="3"/>
      </c>
      <c r="K59" s="6">
        <f t="shared" si="3"/>
      </c>
      <c r="L59" s="6">
        <f t="shared" si="3"/>
      </c>
      <c r="M59" s="70">
        <f t="shared" si="4"/>
      </c>
      <c r="N59" s="70">
        <f t="shared" si="5"/>
      </c>
      <c r="O59" s="70">
        <f t="shared" si="6"/>
      </c>
      <c r="P59" s="70">
        <f t="shared" si="7"/>
      </c>
      <c r="Q59" s="70">
        <f t="shared" si="8"/>
      </c>
      <c r="R59" s="70">
        <f t="shared" si="9"/>
      </c>
    </row>
    <row r="60" spans="1:18" ht="12.75">
      <c r="A60" t="str">
        <f>Prog2!$B$5</f>
        <v>2A</v>
      </c>
      <c r="B60">
        <f>IF(ISBLANK(Prog2!G27),"",Prog2!G27)</f>
      </c>
      <c r="C60">
        <f>IF(ISBLANK(Prog2!H27),"",Prog2!H27)</f>
      </c>
      <c r="D60">
        <f>IF(ISBLANK(Prog2!I27),"",Prog2!I27)</f>
      </c>
      <c r="E60">
        <f>IF(ISBLANK(Prog2!L27),"",Prog2!L27)</f>
      </c>
      <c r="G60" s="6">
        <f t="shared" si="3"/>
      </c>
      <c r="H60" s="6">
        <f t="shared" si="3"/>
      </c>
      <c r="I60" s="6">
        <f t="shared" si="3"/>
      </c>
      <c r="J60" s="6">
        <f t="shared" si="3"/>
      </c>
      <c r="K60" s="6">
        <f t="shared" si="3"/>
      </c>
      <c r="L60" s="6">
        <f t="shared" si="3"/>
      </c>
      <c r="M60" s="70">
        <f t="shared" si="4"/>
      </c>
      <c r="N60" s="70">
        <f t="shared" si="5"/>
      </c>
      <c r="O60" s="70">
        <f t="shared" si="6"/>
      </c>
      <c r="P60" s="70">
        <f t="shared" si="7"/>
      </c>
      <c r="Q60" s="70">
        <f t="shared" si="8"/>
      </c>
      <c r="R60" s="70">
        <f t="shared" si="9"/>
      </c>
    </row>
    <row r="61" spans="1:18" ht="12.75">
      <c r="A61" t="str">
        <f>Prog2!$B$5</f>
        <v>2A</v>
      </c>
      <c r="B61">
        <f>IF(ISBLANK(Prog2!G28),"",Prog2!G28)</f>
      </c>
      <c r="C61">
        <f>IF(ISBLANK(Prog2!H28),"",Prog2!H28)</f>
      </c>
      <c r="D61">
        <f>IF(ISBLANK(Prog2!I28),"",Prog2!I28)</f>
      </c>
      <c r="E61">
        <f>IF(ISBLANK(Prog2!L28),"",Prog2!L28)</f>
      </c>
      <c r="G61" s="6">
        <f t="shared" si="3"/>
      </c>
      <c r="H61" s="6">
        <f t="shared" si="3"/>
      </c>
      <c r="I61" s="6">
        <f t="shared" si="3"/>
      </c>
      <c r="J61" s="6">
        <f t="shared" si="3"/>
      </c>
      <c r="K61" s="6">
        <f t="shared" si="3"/>
      </c>
      <c r="L61" s="6">
        <f t="shared" si="3"/>
      </c>
      <c r="M61" s="70">
        <f t="shared" si="4"/>
      </c>
      <c r="N61" s="70">
        <f t="shared" si="5"/>
      </c>
      <c r="O61" s="70">
        <f t="shared" si="6"/>
      </c>
      <c r="P61" s="70">
        <f t="shared" si="7"/>
      </c>
      <c r="Q61" s="70">
        <f t="shared" si="8"/>
      </c>
      <c r="R61" s="70">
        <f t="shared" si="9"/>
      </c>
    </row>
    <row r="62" spans="1:18" ht="12.75">
      <c r="A62" t="str">
        <f>Prog2!$B$5</f>
        <v>2A</v>
      </c>
      <c r="B62">
        <f>IF(ISBLANK(Prog2!G29),"",Prog2!G29)</f>
      </c>
      <c r="C62">
        <f>IF(ISBLANK(Prog2!H29),"",Prog2!H29)</f>
      </c>
      <c r="D62">
        <f>IF(ISBLANK(Prog2!I29),"",Prog2!I29)</f>
      </c>
      <c r="E62">
        <f>IF(ISBLANK(Prog2!L29),"",Prog2!L29)</f>
      </c>
      <c r="G62" s="6">
        <f t="shared" si="3"/>
      </c>
      <c r="H62" s="6">
        <f t="shared" si="3"/>
      </c>
      <c r="I62" s="6">
        <f t="shared" si="3"/>
      </c>
      <c r="J62" s="6">
        <f t="shared" si="3"/>
      </c>
      <c r="K62" s="6">
        <f t="shared" si="3"/>
      </c>
      <c r="L62" s="6">
        <f t="shared" si="3"/>
      </c>
      <c r="M62" s="70">
        <f t="shared" si="4"/>
      </c>
      <c r="N62" s="70">
        <f t="shared" si="5"/>
      </c>
      <c r="O62" s="70">
        <f t="shared" si="6"/>
      </c>
      <c r="P62" s="70">
        <f t="shared" si="7"/>
      </c>
      <c r="Q62" s="70">
        <f t="shared" si="8"/>
      </c>
      <c r="R62" s="70">
        <f t="shared" si="9"/>
      </c>
    </row>
    <row r="63" spans="1:18" ht="12.75">
      <c r="A63" t="str">
        <f>Prog2!$B$5</f>
        <v>2A</v>
      </c>
      <c r="B63">
        <f>IF(ISBLANK(Prog2!G30),"",Prog2!G30)</f>
      </c>
      <c r="C63">
        <f>IF(ISBLANK(Prog2!H30),"",Prog2!H30)</f>
      </c>
      <c r="D63">
        <f>IF(ISBLANK(Prog2!I30),"",Prog2!I30)</f>
      </c>
      <c r="E63">
        <f>IF(ISBLANK(Prog2!L30),"",Prog2!L30)</f>
      </c>
      <c r="G63" s="6">
        <f t="shared" si="3"/>
      </c>
      <c r="H63" s="6">
        <f t="shared" si="3"/>
      </c>
      <c r="I63" s="6">
        <f t="shared" si="3"/>
      </c>
      <c r="J63" s="6">
        <f t="shared" si="3"/>
      </c>
      <c r="K63" s="6">
        <f t="shared" si="3"/>
      </c>
      <c r="L63" s="6">
        <f t="shared" si="3"/>
      </c>
      <c r="M63" s="70">
        <f t="shared" si="4"/>
      </c>
      <c r="N63" s="70">
        <f t="shared" si="5"/>
      </c>
      <c r="O63" s="70">
        <f t="shared" si="6"/>
      </c>
      <c r="P63" s="70">
        <f t="shared" si="7"/>
      </c>
      <c r="Q63" s="70">
        <f t="shared" si="8"/>
      </c>
      <c r="R63" s="70">
        <f t="shared" si="9"/>
      </c>
    </row>
    <row r="64" spans="1:18" ht="12.75">
      <c r="A64" t="str">
        <f>Prog2!$B$5</f>
        <v>2A</v>
      </c>
      <c r="B64">
        <f>IF(ISBLANK(Prog2!G31),"",Prog2!G31)</f>
      </c>
      <c r="C64">
        <f>IF(ISBLANK(Prog2!H31),"",Prog2!H31)</f>
      </c>
      <c r="D64">
        <f>IF(ISBLANK(Prog2!I31),"",Prog2!I31)</f>
      </c>
      <c r="E64">
        <f>IF(ISBLANK(Prog2!L31),"",Prog2!L31)</f>
      </c>
      <c r="G64" s="6">
        <f t="shared" si="3"/>
      </c>
      <c r="H64" s="6">
        <f t="shared" si="3"/>
      </c>
      <c r="I64" s="6">
        <f t="shared" si="3"/>
      </c>
      <c r="J64" s="6">
        <f t="shared" si="3"/>
      </c>
      <c r="K64" s="6">
        <f t="shared" si="3"/>
      </c>
      <c r="L64" s="6">
        <f t="shared" si="3"/>
      </c>
      <c r="M64" s="70">
        <f t="shared" si="4"/>
      </c>
      <c r="N64" s="70">
        <f t="shared" si="5"/>
      </c>
      <c r="O64" s="70">
        <f t="shared" si="6"/>
      </c>
      <c r="P64" s="70">
        <f t="shared" si="7"/>
      </c>
      <c r="Q64" s="70">
        <f t="shared" si="8"/>
      </c>
      <c r="R64" s="70">
        <f t="shared" si="9"/>
      </c>
    </row>
    <row r="65" spans="1:18" ht="12.75">
      <c r="A65" t="str">
        <f>Prog2!$B$5</f>
        <v>2A</v>
      </c>
      <c r="B65">
        <f>IF(ISBLANK(Prog2!G32),"",Prog2!G32)</f>
      </c>
      <c r="C65">
        <f>IF(ISBLANK(Prog2!H32),"",Prog2!H32)</f>
      </c>
      <c r="D65">
        <f>IF(ISBLANK(Prog2!I32),"",Prog2!I32)</f>
      </c>
      <c r="E65">
        <f>IF(ISBLANK(Prog2!L32),"",Prog2!L32)</f>
      </c>
      <c r="G65" s="6">
        <f t="shared" si="3"/>
      </c>
      <c r="H65" s="6">
        <f t="shared" si="3"/>
      </c>
      <c r="I65" s="6">
        <f t="shared" si="3"/>
      </c>
      <c r="J65" s="6">
        <f t="shared" si="3"/>
      </c>
      <c r="K65" s="6">
        <f t="shared" si="3"/>
      </c>
      <c r="L65" s="6">
        <f t="shared" si="3"/>
      </c>
      <c r="M65" s="70">
        <f t="shared" si="4"/>
      </c>
      <c r="N65" s="70">
        <f t="shared" si="5"/>
      </c>
      <c r="O65" s="70">
        <f t="shared" si="6"/>
      </c>
      <c r="P65" s="70">
        <f t="shared" si="7"/>
      </c>
      <c r="Q65" s="70">
        <f t="shared" si="8"/>
      </c>
      <c r="R65" s="70">
        <f t="shared" si="9"/>
      </c>
    </row>
    <row r="66" spans="1:18" ht="12.75">
      <c r="A66" t="str">
        <f>Prog2!$B$5</f>
        <v>2A</v>
      </c>
      <c r="B66">
        <f>IF(ISBLANK(Prog2!G33),"",Prog2!G33)</f>
      </c>
      <c r="C66">
        <f>IF(ISBLANK(Prog2!H33),"",Prog2!H33)</f>
      </c>
      <c r="D66">
        <f>IF(ISBLANK(Prog2!I33),"",Prog2!I33)</f>
      </c>
      <c r="E66">
        <f>IF(ISBLANK(Prog2!L33),"",Prog2!L33)</f>
      </c>
      <c r="G66" s="6">
        <f aca="true" t="shared" si="11" ref="G66:L97">IF(AND($C66=G$9,$D66&gt;0),$E66/$D66,"")</f>
      </c>
      <c r="H66" s="6">
        <f t="shared" si="11"/>
      </c>
      <c r="I66" s="6">
        <f t="shared" si="11"/>
      </c>
      <c r="J66" s="6">
        <f t="shared" si="11"/>
      </c>
      <c r="K66" s="6">
        <f t="shared" si="11"/>
      </c>
      <c r="L66" s="6">
        <f t="shared" si="11"/>
      </c>
      <c r="M66" s="70">
        <f t="shared" si="4"/>
      </c>
      <c r="N66" s="70">
        <f t="shared" si="5"/>
      </c>
      <c r="O66" s="70">
        <f t="shared" si="6"/>
      </c>
      <c r="P66" s="70">
        <f t="shared" si="7"/>
      </c>
      <c r="Q66" s="70">
        <f t="shared" si="8"/>
      </c>
      <c r="R66" s="70">
        <f t="shared" si="9"/>
      </c>
    </row>
    <row r="67" spans="1:18" ht="12.75">
      <c r="A67" t="str">
        <f>Prog2!$B$5</f>
        <v>2A</v>
      </c>
      <c r="B67">
        <f>IF(ISBLANK(Prog2!G34),"",Prog2!G34)</f>
      </c>
      <c r="C67">
        <f>IF(ISBLANK(Prog2!H34),"",Prog2!H34)</f>
      </c>
      <c r="D67">
        <f>IF(ISBLANK(Prog2!I34),"",Prog2!I34)</f>
      </c>
      <c r="E67">
        <f>IF(ISBLANK(Prog2!L34),"",Prog2!L34)</f>
      </c>
      <c r="G67" s="6">
        <f t="shared" si="11"/>
      </c>
      <c r="H67" s="6">
        <f t="shared" si="11"/>
      </c>
      <c r="I67" s="6">
        <f t="shared" si="11"/>
      </c>
      <c r="J67" s="6">
        <f t="shared" si="11"/>
      </c>
      <c r="K67" s="6">
        <f t="shared" si="11"/>
      </c>
      <c r="L67" s="6">
        <f t="shared" si="11"/>
      </c>
      <c r="M67" s="70">
        <f t="shared" si="4"/>
      </c>
      <c r="N67" s="70">
        <f t="shared" si="5"/>
      </c>
      <c r="O67" s="70">
        <f t="shared" si="6"/>
      </c>
      <c r="P67" s="70">
        <f t="shared" si="7"/>
      </c>
      <c r="Q67" s="70">
        <f t="shared" si="8"/>
      </c>
      <c r="R67" s="70">
        <f t="shared" si="9"/>
      </c>
    </row>
    <row r="68" spans="1:18" ht="12.75">
      <c r="A68" t="str">
        <f>Prog2!$B$5</f>
        <v>2A</v>
      </c>
      <c r="B68">
        <f>IF(ISBLANK(Prog2!G35),"",Prog2!G35)</f>
      </c>
      <c r="C68">
        <f>IF(ISBLANK(Prog2!H35),"",Prog2!H35)</f>
      </c>
      <c r="D68">
        <f>IF(ISBLANK(Prog2!I35),"",Prog2!I35)</f>
      </c>
      <c r="E68">
        <f>IF(ISBLANK(Prog2!L35),"",Prog2!L35)</f>
      </c>
      <c r="G68" s="6">
        <f t="shared" si="11"/>
      </c>
      <c r="H68" s="6">
        <f t="shared" si="11"/>
      </c>
      <c r="I68" s="6">
        <f t="shared" si="11"/>
      </c>
      <c r="J68" s="6">
        <f t="shared" si="11"/>
      </c>
      <c r="K68" s="6">
        <f t="shared" si="11"/>
      </c>
      <c r="L68" s="6">
        <f t="shared" si="11"/>
      </c>
      <c r="M68" s="70">
        <f t="shared" si="4"/>
      </c>
      <c r="N68" s="70">
        <f t="shared" si="5"/>
      </c>
      <c r="O68" s="70">
        <f t="shared" si="6"/>
      </c>
      <c r="P68" s="70">
        <f t="shared" si="7"/>
      </c>
      <c r="Q68" s="70">
        <f t="shared" si="8"/>
      </c>
      <c r="R68" s="70">
        <f t="shared" si="9"/>
      </c>
    </row>
    <row r="69" spans="1:18" ht="12.75">
      <c r="A69" t="str">
        <f>Prog2!$B$5</f>
        <v>2A</v>
      </c>
      <c r="B69">
        <f>IF(ISBLANK(Prog2!G36),"",Prog2!G36)</f>
      </c>
      <c r="C69">
        <f>IF(ISBLANK(Prog2!H36),"",Prog2!H36)</f>
      </c>
      <c r="D69">
        <f>IF(ISBLANK(Prog2!I36),"",Prog2!I36)</f>
      </c>
      <c r="E69">
        <f>IF(ISBLANK(Prog2!L36),"",Prog2!L36)</f>
      </c>
      <c r="G69" s="6">
        <f t="shared" si="11"/>
      </c>
      <c r="H69" s="6">
        <f t="shared" si="11"/>
      </c>
      <c r="I69" s="6">
        <f t="shared" si="11"/>
      </c>
      <c r="J69" s="6">
        <f t="shared" si="11"/>
      </c>
      <c r="K69" s="6">
        <f t="shared" si="11"/>
      </c>
      <c r="L69" s="6">
        <f t="shared" si="11"/>
      </c>
      <c r="M69" s="70">
        <f t="shared" si="4"/>
      </c>
      <c r="N69" s="70">
        <f t="shared" si="5"/>
      </c>
      <c r="O69" s="70">
        <f t="shared" si="6"/>
      </c>
      <c r="P69" s="70">
        <f t="shared" si="7"/>
      </c>
      <c r="Q69" s="70">
        <f t="shared" si="8"/>
      </c>
      <c r="R69" s="70">
        <f t="shared" si="9"/>
      </c>
    </row>
    <row r="70" spans="1:18" ht="12.75">
      <c r="A70" t="str">
        <f>Prog2!$B$5</f>
        <v>2A</v>
      </c>
      <c r="B70">
        <f>IF(ISBLANK(Prog2!G37),"",Prog2!G37)</f>
      </c>
      <c r="C70">
        <f>IF(ISBLANK(Prog2!H37),"",Prog2!H37)</f>
      </c>
      <c r="D70">
        <f>IF(ISBLANK(Prog2!I37),"",Prog2!I37)</f>
      </c>
      <c r="E70">
        <f>IF(ISBLANK(Prog2!L37),"",Prog2!L37)</f>
      </c>
      <c r="G70" s="6">
        <f t="shared" si="11"/>
      </c>
      <c r="H70" s="6">
        <f t="shared" si="11"/>
      </c>
      <c r="I70" s="6">
        <f t="shared" si="11"/>
      </c>
      <c r="J70" s="6">
        <f t="shared" si="11"/>
      </c>
      <c r="K70" s="6">
        <f t="shared" si="11"/>
      </c>
      <c r="L70" s="6">
        <f t="shared" si="11"/>
      </c>
      <c r="M70" s="70">
        <f t="shared" si="4"/>
      </c>
      <c r="N70" s="70">
        <f t="shared" si="5"/>
      </c>
      <c r="O70" s="70">
        <f t="shared" si="6"/>
      </c>
      <c r="P70" s="70">
        <f t="shared" si="7"/>
      </c>
      <c r="Q70" s="70">
        <f t="shared" si="8"/>
      </c>
      <c r="R70" s="70">
        <f t="shared" si="9"/>
      </c>
    </row>
    <row r="71" spans="1:18" ht="12.75">
      <c r="A71" t="str">
        <f>Prog2!$B$5</f>
        <v>2A</v>
      </c>
      <c r="B71">
        <f>IF(ISBLANK(Prog2!G38),"",Prog2!G38)</f>
      </c>
      <c r="C71">
        <f>IF(ISBLANK(Prog2!H38),"",Prog2!H38)</f>
      </c>
      <c r="D71">
        <f>IF(ISBLANK(Prog2!I38),"",Prog2!I38)</f>
      </c>
      <c r="E71">
        <f>IF(ISBLANK(Prog2!L38),"",Prog2!L38)</f>
      </c>
      <c r="G71" s="6">
        <f t="shared" si="11"/>
      </c>
      <c r="H71" s="6">
        <f t="shared" si="11"/>
      </c>
      <c r="I71" s="6">
        <f t="shared" si="11"/>
      </c>
      <c r="J71" s="6">
        <f t="shared" si="11"/>
      </c>
      <c r="K71" s="6">
        <f t="shared" si="11"/>
      </c>
      <c r="L71" s="6">
        <f t="shared" si="11"/>
      </c>
      <c r="M71" s="70">
        <f t="shared" si="4"/>
      </c>
      <c r="N71" s="70">
        <f t="shared" si="5"/>
      </c>
      <c r="O71" s="70">
        <f t="shared" si="6"/>
      </c>
      <c r="P71" s="70">
        <f t="shared" si="7"/>
      </c>
      <c r="Q71" s="70">
        <f t="shared" si="8"/>
      </c>
      <c r="R71" s="70">
        <f t="shared" si="9"/>
      </c>
    </row>
    <row r="72" spans="1:18" ht="12.75">
      <c r="A72" t="str">
        <f>Prog2!$B$5</f>
        <v>2A</v>
      </c>
      <c r="B72">
        <f>IF(ISBLANK(Prog2!G39),"",Prog2!G39)</f>
      </c>
      <c r="C72">
        <f>IF(ISBLANK(Prog2!H39),"",Prog2!H39)</f>
      </c>
      <c r="D72">
        <f>IF(ISBLANK(Prog2!I39),"",Prog2!I39)</f>
      </c>
      <c r="E72">
        <f>IF(ISBLANK(Prog2!L39),"",Prog2!L39)</f>
      </c>
      <c r="G72" s="6">
        <f t="shared" si="11"/>
      </c>
      <c r="H72" s="6">
        <f t="shared" si="11"/>
      </c>
      <c r="I72" s="6">
        <f t="shared" si="11"/>
      </c>
      <c r="J72" s="6">
        <f t="shared" si="11"/>
      </c>
      <c r="K72" s="6">
        <f t="shared" si="11"/>
      </c>
      <c r="L72" s="6">
        <f t="shared" si="11"/>
      </c>
      <c r="M72" s="70">
        <f t="shared" si="4"/>
      </c>
      <c r="N72" s="70">
        <f t="shared" si="5"/>
      </c>
      <c r="O72" s="70">
        <f t="shared" si="6"/>
      </c>
      <c r="P72" s="70">
        <f t="shared" si="7"/>
      </c>
      <c r="Q72" s="70">
        <f t="shared" si="8"/>
      </c>
      <c r="R72" s="70">
        <f t="shared" si="9"/>
      </c>
    </row>
    <row r="73" spans="1:18" ht="12.75">
      <c r="A73" t="str">
        <f>Prog2!$B$5</f>
        <v>2A</v>
      </c>
      <c r="B73">
        <f>IF(ISBLANK(Prog2!G40),"",Prog2!G40)</f>
      </c>
      <c r="C73">
        <f>IF(ISBLANK(Prog2!H40),"",Prog2!H40)</f>
      </c>
      <c r="D73">
        <f>IF(ISBLANK(Prog2!I40),"",Prog2!I40)</f>
      </c>
      <c r="E73">
        <f>IF(ISBLANK(Prog2!L40),"",Prog2!L40)</f>
      </c>
      <c r="G73" s="6">
        <f t="shared" si="11"/>
      </c>
      <c r="H73" s="6">
        <f t="shared" si="11"/>
      </c>
      <c r="I73" s="6">
        <f t="shared" si="11"/>
      </c>
      <c r="J73" s="6">
        <f t="shared" si="11"/>
      </c>
      <c r="K73" s="6">
        <f t="shared" si="11"/>
      </c>
      <c r="L73" s="6">
        <f t="shared" si="11"/>
      </c>
      <c r="M73" s="70">
        <f t="shared" si="4"/>
      </c>
      <c r="N73" s="70">
        <f t="shared" si="5"/>
      </c>
      <c r="O73" s="70">
        <f t="shared" si="6"/>
      </c>
      <c r="P73" s="70">
        <f t="shared" si="7"/>
      </c>
      <c r="Q73" s="70">
        <f t="shared" si="8"/>
      </c>
      <c r="R73" s="70">
        <f t="shared" si="9"/>
      </c>
    </row>
    <row r="74" spans="1:18" ht="12.75">
      <c r="A74" t="str">
        <f>Prog2!$B$5</f>
        <v>2A</v>
      </c>
      <c r="B74">
        <f>IF(ISBLANK(Prog2!G41),"",Prog2!G41)</f>
      </c>
      <c r="C74">
        <f>IF(ISBLANK(Prog2!H41),"",Prog2!H41)</f>
      </c>
      <c r="D74">
        <f>IF(ISBLANK(Prog2!I41),"",Prog2!I41)</f>
      </c>
      <c r="E74">
        <f>IF(ISBLANK(Prog2!L41),"",Prog2!L41)</f>
      </c>
      <c r="G74" s="6">
        <f t="shared" si="11"/>
      </c>
      <c r="H74" s="6">
        <f t="shared" si="11"/>
      </c>
      <c r="I74" s="6">
        <f t="shared" si="11"/>
      </c>
      <c r="J74" s="6">
        <f t="shared" si="11"/>
      </c>
      <c r="K74" s="6">
        <f t="shared" si="11"/>
      </c>
      <c r="L74" s="6">
        <f t="shared" si="11"/>
      </c>
      <c r="M74" s="70">
        <f t="shared" si="4"/>
      </c>
      <c r="N74" s="70">
        <f t="shared" si="5"/>
      </c>
      <c r="O74" s="70">
        <f t="shared" si="6"/>
      </c>
      <c r="P74" s="70">
        <f t="shared" si="7"/>
      </c>
      <c r="Q74" s="70">
        <f t="shared" si="8"/>
      </c>
      <c r="R74" s="70">
        <f t="shared" si="9"/>
      </c>
    </row>
    <row r="75" spans="1:18" ht="12.75">
      <c r="A75" t="str">
        <f>Prog2!$B$5</f>
        <v>2A</v>
      </c>
      <c r="B75">
        <f>IF(ISBLANK(Prog2!G42),"",Prog2!G42)</f>
      </c>
      <c r="C75">
        <f>IF(ISBLANK(Prog2!H42),"",Prog2!H42)</f>
      </c>
      <c r="D75">
        <f>IF(ISBLANK(Prog2!I42),"",Prog2!I42)</f>
      </c>
      <c r="E75">
        <f>IF(ISBLANK(Prog2!L42),"",Prog2!L42)</f>
      </c>
      <c r="G75" s="6">
        <f t="shared" si="11"/>
      </c>
      <c r="H75" s="6">
        <f t="shared" si="11"/>
      </c>
      <c r="I75" s="6">
        <f t="shared" si="11"/>
      </c>
      <c r="J75" s="6">
        <f t="shared" si="11"/>
      </c>
      <c r="K75" s="6">
        <f t="shared" si="11"/>
      </c>
      <c r="L75" s="6">
        <f t="shared" si="11"/>
      </c>
      <c r="M75" s="70">
        <f aca="true" t="shared" si="12" ref="M75:M138">IF(ISNUMBER(G75),LN(G75),"")</f>
      </c>
      <c r="N75" s="70">
        <f aca="true" t="shared" si="13" ref="N75:N138">IF(ISNUMBER(H75),LN(H75),"")</f>
      </c>
      <c r="O75" s="70">
        <f aca="true" t="shared" si="14" ref="O75:O138">IF(ISNUMBER(I75),LN(I75),"")</f>
      </c>
      <c r="P75" s="70">
        <f aca="true" t="shared" si="15" ref="P75:P138">IF(ISNUMBER(J75),LN(J75),"")</f>
      </c>
      <c r="Q75" s="70">
        <f aca="true" t="shared" si="16" ref="Q75:Q138">IF(ISNUMBER(K75),LN(K75),"")</f>
      </c>
      <c r="R75" s="70">
        <f aca="true" t="shared" si="17" ref="R75:R138">IF(ISNUMBER(L75),LN(L75),"")</f>
      </c>
    </row>
    <row r="76" spans="1:18" ht="12.75">
      <c r="A76" t="str">
        <f>Prog2!$B$5</f>
        <v>2A</v>
      </c>
      <c r="B76">
        <f>IF(ISBLANK(Prog2!G43),"",Prog2!G43)</f>
      </c>
      <c r="C76">
        <f>IF(ISBLANK(Prog2!H43),"",Prog2!H43)</f>
      </c>
      <c r="D76">
        <f>IF(ISBLANK(Prog2!I43),"",Prog2!I43)</f>
      </c>
      <c r="E76">
        <f>IF(ISBLANK(Prog2!L43),"",Prog2!L43)</f>
      </c>
      <c r="G76" s="6">
        <f t="shared" si="11"/>
      </c>
      <c r="H76" s="6">
        <f t="shared" si="11"/>
      </c>
      <c r="I76" s="6">
        <f t="shared" si="11"/>
      </c>
      <c r="J76" s="6">
        <f t="shared" si="11"/>
      </c>
      <c r="K76" s="6">
        <f t="shared" si="11"/>
      </c>
      <c r="L76" s="6">
        <f t="shared" si="11"/>
      </c>
      <c r="M76" s="70">
        <f t="shared" si="12"/>
      </c>
      <c r="N76" s="70">
        <f t="shared" si="13"/>
      </c>
      <c r="O76" s="70">
        <f t="shared" si="14"/>
      </c>
      <c r="P76" s="70">
        <f t="shared" si="15"/>
      </c>
      <c r="Q76" s="70">
        <f t="shared" si="16"/>
      </c>
      <c r="R76" s="70">
        <f t="shared" si="17"/>
      </c>
    </row>
    <row r="77" spans="1:18" ht="12.75">
      <c r="A77" t="str">
        <f>Prog2!$B$5</f>
        <v>2A</v>
      </c>
      <c r="B77">
        <f>IF(ISBLANK(Prog2!G44),"",Prog2!G44)</f>
      </c>
      <c r="C77">
        <f>IF(ISBLANK(Prog2!H44),"",Prog2!H44)</f>
      </c>
      <c r="D77">
        <f>IF(ISBLANK(Prog2!I44),"",Prog2!I44)</f>
      </c>
      <c r="E77">
        <f>IF(ISBLANK(Prog2!L44),"",Prog2!L44)</f>
      </c>
      <c r="G77" s="6">
        <f t="shared" si="11"/>
      </c>
      <c r="H77" s="6">
        <f t="shared" si="11"/>
      </c>
      <c r="I77" s="6">
        <f t="shared" si="11"/>
      </c>
      <c r="J77" s="6">
        <f t="shared" si="11"/>
      </c>
      <c r="K77" s="6">
        <f t="shared" si="11"/>
      </c>
      <c r="L77" s="6">
        <f t="shared" si="11"/>
      </c>
      <c r="M77" s="70">
        <f t="shared" si="12"/>
      </c>
      <c r="N77" s="70">
        <f t="shared" si="13"/>
      </c>
      <c r="O77" s="70">
        <f t="shared" si="14"/>
      </c>
      <c r="P77" s="70">
        <f t="shared" si="15"/>
      </c>
      <c r="Q77" s="70">
        <f t="shared" si="16"/>
      </c>
      <c r="R77" s="70">
        <f t="shared" si="17"/>
      </c>
    </row>
    <row r="78" spans="1:18" ht="12.75">
      <c r="A78" t="str">
        <f>Prog3!$B$5</f>
        <v>3A</v>
      </c>
      <c r="B78">
        <f>IF(ISBLANK(Prog3!G11),"",Prog3!G11)</f>
      </c>
      <c r="C78">
        <f>IF(ISBLANK(Prog3!H11),"",Prog3!H11)</f>
      </c>
      <c r="D78">
        <f>IF(ISBLANK(Prog3!I11),"",Prog3!I11)</f>
      </c>
      <c r="E78">
        <f>IF(ISBLANK(Prog3!L11),"",Prog3!L11)</f>
      </c>
      <c r="G78" s="6">
        <f t="shared" si="11"/>
      </c>
      <c r="H78" s="6">
        <f t="shared" si="11"/>
      </c>
      <c r="I78" s="6">
        <f t="shared" si="11"/>
      </c>
      <c r="J78" s="6">
        <f t="shared" si="11"/>
      </c>
      <c r="K78" s="6">
        <f t="shared" si="11"/>
      </c>
      <c r="L78" s="6">
        <f t="shared" si="11"/>
      </c>
      <c r="M78" s="70">
        <f t="shared" si="12"/>
      </c>
      <c r="N78" s="70">
        <f t="shared" si="13"/>
      </c>
      <c r="O78" s="70">
        <f t="shared" si="14"/>
      </c>
      <c r="P78" s="70">
        <f t="shared" si="15"/>
      </c>
      <c r="Q78" s="70">
        <f t="shared" si="16"/>
      </c>
      <c r="R78" s="70">
        <f t="shared" si="17"/>
      </c>
    </row>
    <row r="79" spans="1:18" ht="12.75">
      <c r="A79" t="str">
        <f>Prog3!$B$5</f>
        <v>3A</v>
      </c>
      <c r="B79">
        <f>IF(ISBLANK(Prog3!G12),"",Prog3!G12)</f>
      </c>
      <c r="C79">
        <f>IF(ISBLANK(Prog3!H12),"",Prog3!H12)</f>
      </c>
      <c r="D79">
        <f>IF(ISBLANK(Prog3!I12),"",Prog3!I12)</f>
      </c>
      <c r="E79">
        <f>IF(ISBLANK(Prog3!L12),"",Prog3!L12)</f>
      </c>
      <c r="G79" s="6">
        <f t="shared" si="11"/>
      </c>
      <c r="H79" s="6">
        <f t="shared" si="11"/>
      </c>
      <c r="I79" s="6">
        <f t="shared" si="11"/>
      </c>
      <c r="J79" s="6">
        <f t="shared" si="11"/>
      </c>
      <c r="K79" s="6">
        <f t="shared" si="11"/>
      </c>
      <c r="L79" s="6">
        <f t="shared" si="11"/>
      </c>
      <c r="M79" s="70">
        <f t="shared" si="12"/>
      </c>
      <c r="N79" s="70">
        <f t="shared" si="13"/>
      </c>
      <c r="O79" s="70">
        <f t="shared" si="14"/>
      </c>
      <c r="P79" s="70">
        <f t="shared" si="15"/>
      </c>
      <c r="Q79" s="70">
        <f t="shared" si="16"/>
      </c>
      <c r="R79" s="70">
        <f t="shared" si="17"/>
      </c>
    </row>
    <row r="80" spans="1:18" ht="12.75">
      <c r="A80" t="str">
        <f>Prog3!$B$5</f>
        <v>3A</v>
      </c>
      <c r="B80">
        <f>IF(ISBLANK(Prog3!G13),"",Prog3!G13)</f>
      </c>
      <c r="C80">
        <f>IF(ISBLANK(Prog3!H13),"",Prog3!H13)</f>
      </c>
      <c r="D80">
        <f>IF(ISBLANK(Prog3!I13),"",Prog3!I13)</f>
      </c>
      <c r="E80">
        <f>IF(ISBLANK(Prog3!L13),"",Prog3!L13)</f>
      </c>
      <c r="G80" s="6">
        <f t="shared" si="11"/>
      </c>
      <c r="H80" s="6">
        <f t="shared" si="11"/>
      </c>
      <c r="I80" s="6">
        <f t="shared" si="11"/>
      </c>
      <c r="J80" s="6">
        <f t="shared" si="11"/>
      </c>
      <c r="K80" s="6">
        <f t="shared" si="11"/>
      </c>
      <c r="L80" s="6">
        <f t="shared" si="11"/>
      </c>
      <c r="M80" s="70">
        <f t="shared" si="12"/>
      </c>
      <c r="N80" s="70">
        <f t="shared" si="13"/>
      </c>
      <c r="O80" s="70">
        <f t="shared" si="14"/>
      </c>
      <c r="P80" s="70">
        <f t="shared" si="15"/>
      </c>
      <c r="Q80" s="70">
        <f t="shared" si="16"/>
      </c>
      <c r="R80" s="70">
        <f t="shared" si="17"/>
      </c>
    </row>
    <row r="81" spans="1:18" ht="12.75">
      <c r="A81" t="str">
        <f>Prog3!$B$5</f>
        <v>3A</v>
      </c>
      <c r="B81">
        <f>IF(ISBLANK(Prog3!G14),"",Prog3!G14)</f>
      </c>
      <c r="C81">
        <f>IF(ISBLANK(Prog3!H14),"",Prog3!H14)</f>
      </c>
      <c r="D81">
        <f>IF(ISBLANK(Prog3!I14),"",Prog3!I14)</f>
      </c>
      <c r="E81">
        <f>IF(ISBLANK(Prog3!L14),"",Prog3!L14)</f>
      </c>
      <c r="G81" s="6">
        <f t="shared" si="11"/>
      </c>
      <c r="H81" s="6">
        <f t="shared" si="11"/>
      </c>
      <c r="I81" s="6">
        <f t="shared" si="11"/>
      </c>
      <c r="J81" s="6">
        <f t="shared" si="11"/>
      </c>
      <c r="K81" s="6">
        <f t="shared" si="11"/>
      </c>
      <c r="L81" s="6">
        <f t="shared" si="11"/>
      </c>
      <c r="M81" s="70">
        <f t="shared" si="12"/>
      </c>
      <c r="N81" s="70">
        <f t="shared" si="13"/>
      </c>
      <c r="O81" s="70">
        <f t="shared" si="14"/>
      </c>
      <c r="P81" s="70">
        <f t="shared" si="15"/>
      </c>
      <c r="Q81" s="70">
        <f t="shared" si="16"/>
      </c>
      <c r="R81" s="70">
        <f t="shared" si="17"/>
      </c>
    </row>
    <row r="82" spans="1:18" ht="12.75">
      <c r="A82" t="str">
        <f>Prog3!$B$5</f>
        <v>3A</v>
      </c>
      <c r="B82">
        <f>IF(ISBLANK(Prog3!G15),"",Prog3!G15)</f>
      </c>
      <c r="C82">
        <f>IF(ISBLANK(Prog3!H15),"",Prog3!H15)</f>
      </c>
      <c r="D82">
        <f>IF(ISBLANK(Prog3!I15),"",Prog3!I15)</f>
      </c>
      <c r="E82">
        <f>IF(ISBLANK(Prog3!L15),"",Prog3!L15)</f>
      </c>
      <c r="G82" s="6">
        <f t="shared" si="11"/>
      </c>
      <c r="H82" s="6">
        <f t="shared" si="11"/>
      </c>
      <c r="I82" s="6">
        <f t="shared" si="11"/>
      </c>
      <c r="J82" s="6">
        <f t="shared" si="11"/>
      </c>
      <c r="K82" s="6">
        <f t="shared" si="11"/>
      </c>
      <c r="L82" s="6">
        <f t="shared" si="11"/>
      </c>
      <c r="M82" s="70">
        <f t="shared" si="12"/>
      </c>
      <c r="N82" s="70">
        <f t="shared" si="13"/>
      </c>
      <c r="O82" s="70">
        <f t="shared" si="14"/>
      </c>
      <c r="P82" s="70">
        <f t="shared" si="15"/>
      </c>
      <c r="Q82" s="70">
        <f t="shared" si="16"/>
      </c>
      <c r="R82" s="70">
        <f t="shared" si="17"/>
      </c>
    </row>
    <row r="83" spans="1:18" ht="12.75">
      <c r="A83" t="str">
        <f>Prog3!$B$5</f>
        <v>3A</v>
      </c>
      <c r="B83">
        <f>IF(ISBLANK(Prog3!G16),"",Prog3!G16)</f>
      </c>
      <c r="C83">
        <f>IF(ISBLANK(Prog3!H16),"",Prog3!H16)</f>
      </c>
      <c r="D83">
        <f>IF(ISBLANK(Prog3!I16),"",Prog3!I16)</f>
      </c>
      <c r="E83">
        <f>IF(ISBLANK(Prog3!L16),"",Prog3!L16)</f>
      </c>
      <c r="G83" s="6">
        <f t="shared" si="11"/>
      </c>
      <c r="H83" s="6">
        <f t="shared" si="11"/>
      </c>
      <c r="I83" s="6">
        <f t="shared" si="11"/>
      </c>
      <c r="J83" s="6">
        <f t="shared" si="11"/>
      </c>
      <c r="K83" s="6">
        <f t="shared" si="11"/>
      </c>
      <c r="L83" s="6">
        <f t="shared" si="11"/>
      </c>
      <c r="M83" s="70">
        <f t="shared" si="12"/>
      </c>
      <c r="N83" s="70">
        <f t="shared" si="13"/>
      </c>
      <c r="O83" s="70">
        <f t="shared" si="14"/>
      </c>
      <c r="P83" s="70">
        <f t="shared" si="15"/>
      </c>
      <c r="Q83" s="70">
        <f t="shared" si="16"/>
      </c>
      <c r="R83" s="70">
        <f t="shared" si="17"/>
      </c>
    </row>
    <row r="84" spans="1:18" ht="12.75">
      <c r="A84" t="str">
        <f>Prog3!$B$5</f>
        <v>3A</v>
      </c>
      <c r="B84">
        <f>IF(ISBLANK(Prog3!G17),"",Prog3!G17)</f>
      </c>
      <c r="C84">
        <f>IF(ISBLANK(Prog3!H17),"",Prog3!H17)</f>
      </c>
      <c r="D84">
        <f>IF(ISBLANK(Prog3!I17),"",Prog3!I17)</f>
      </c>
      <c r="E84">
        <f>IF(ISBLANK(Prog3!L17),"",Prog3!L17)</f>
      </c>
      <c r="G84" s="6">
        <f t="shared" si="11"/>
      </c>
      <c r="H84" s="6">
        <f t="shared" si="11"/>
      </c>
      <c r="I84" s="6">
        <f t="shared" si="11"/>
      </c>
      <c r="J84" s="6">
        <f t="shared" si="11"/>
      </c>
      <c r="K84" s="6">
        <f t="shared" si="11"/>
      </c>
      <c r="L84" s="6">
        <f t="shared" si="11"/>
      </c>
      <c r="M84" s="70">
        <f t="shared" si="12"/>
      </c>
      <c r="N84" s="70">
        <f t="shared" si="13"/>
      </c>
      <c r="O84" s="70">
        <f t="shared" si="14"/>
      </c>
      <c r="P84" s="70">
        <f t="shared" si="15"/>
      </c>
      <c r="Q84" s="70">
        <f t="shared" si="16"/>
      </c>
      <c r="R84" s="70">
        <f t="shared" si="17"/>
      </c>
    </row>
    <row r="85" spans="1:18" ht="12.75">
      <c r="A85" t="str">
        <f>Prog3!$B$5</f>
        <v>3A</v>
      </c>
      <c r="B85">
        <f>IF(ISBLANK(Prog3!G18),"",Prog3!G18)</f>
      </c>
      <c r="C85">
        <f>IF(ISBLANK(Prog3!H18),"",Prog3!H18)</f>
      </c>
      <c r="D85">
        <f>IF(ISBLANK(Prog3!I18),"",Prog3!I18)</f>
      </c>
      <c r="E85">
        <f>IF(ISBLANK(Prog3!L18),"",Prog3!L18)</f>
      </c>
      <c r="G85" s="6">
        <f t="shared" si="11"/>
      </c>
      <c r="H85" s="6">
        <f t="shared" si="11"/>
      </c>
      <c r="I85" s="6">
        <f t="shared" si="11"/>
      </c>
      <c r="J85" s="6">
        <f t="shared" si="11"/>
      </c>
      <c r="K85" s="6">
        <f t="shared" si="11"/>
      </c>
      <c r="L85" s="6">
        <f t="shared" si="11"/>
      </c>
      <c r="M85" s="70">
        <f t="shared" si="12"/>
      </c>
      <c r="N85" s="70">
        <f t="shared" si="13"/>
      </c>
      <c r="O85" s="70">
        <f t="shared" si="14"/>
      </c>
      <c r="P85" s="70">
        <f t="shared" si="15"/>
      </c>
      <c r="Q85" s="70">
        <f t="shared" si="16"/>
      </c>
      <c r="R85" s="70">
        <f t="shared" si="17"/>
      </c>
    </row>
    <row r="86" spans="1:18" ht="12.75">
      <c r="A86" t="str">
        <f>Prog3!$B$5</f>
        <v>3A</v>
      </c>
      <c r="B86">
        <f>IF(ISBLANK(Prog3!G19),"",Prog3!G19)</f>
      </c>
      <c r="C86">
        <f>IF(ISBLANK(Prog3!H19),"",Prog3!H19)</f>
      </c>
      <c r="D86">
        <f>IF(ISBLANK(Prog3!I19),"",Prog3!I19)</f>
      </c>
      <c r="E86">
        <f>IF(ISBLANK(Prog3!L19),"",Prog3!L19)</f>
      </c>
      <c r="G86" s="6">
        <f t="shared" si="11"/>
      </c>
      <c r="H86" s="6">
        <f t="shared" si="11"/>
      </c>
      <c r="I86" s="6">
        <f t="shared" si="11"/>
      </c>
      <c r="J86" s="6">
        <f t="shared" si="11"/>
      </c>
      <c r="K86" s="6">
        <f t="shared" si="11"/>
      </c>
      <c r="L86" s="6">
        <f t="shared" si="11"/>
      </c>
      <c r="M86" s="70">
        <f t="shared" si="12"/>
      </c>
      <c r="N86" s="70">
        <f t="shared" si="13"/>
      </c>
      <c r="O86" s="70">
        <f t="shared" si="14"/>
      </c>
      <c r="P86" s="70">
        <f t="shared" si="15"/>
      </c>
      <c r="Q86" s="70">
        <f t="shared" si="16"/>
      </c>
      <c r="R86" s="70">
        <f t="shared" si="17"/>
      </c>
    </row>
    <row r="87" spans="1:18" ht="12.75">
      <c r="A87" t="str">
        <f>Prog3!$B$5</f>
        <v>3A</v>
      </c>
      <c r="B87">
        <f>IF(ISBLANK(Prog3!G20),"",Prog3!G20)</f>
      </c>
      <c r="C87">
        <f>IF(ISBLANK(Prog3!H20),"",Prog3!H20)</f>
      </c>
      <c r="D87">
        <f>IF(ISBLANK(Prog3!I20),"",Prog3!I20)</f>
      </c>
      <c r="E87">
        <f>IF(ISBLANK(Prog3!L20),"",Prog3!L20)</f>
      </c>
      <c r="G87" s="6">
        <f t="shared" si="11"/>
      </c>
      <c r="H87" s="6">
        <f t="shared" si="11"/>
      </c>
      <c r="I87" s="6">
        <f t="shared" si="11"/>
      </c>
      <c r="J87" s="6">
        <f t="shared" si="11"/>
      </c>
      <c r="K87" s="6">
        <f t="shared" si="11"/>
      </c>
      <c r="L87" s="6">
        <f t="shared" si="11"/>
      </c>
      <c r="M87" s="70">
        <f t="shared" si="12"/>
      </c>
      <c r="N87" s="70">
        <f t="shared" si="13"/>
      </c>
      <c r="O87" s="70">
        <f t="shared" si="14"/>
      </c>
      <c r="P87" s="70">
        <f t="shared" si="15"/>
      </c>
      <c r="Q87" s="70">
        <f t="shared" si="16"/>
      </c>
      <c r="R87" s="70">
        <f t="shared" si="17"/>
      </c>
    </row>
    <row r="88" spans="1:18" ht="12.75">
      <c r="A88" t="str">
        <f>Prog3!$B$5</f>
        <v>3A</v>
      </c>
      <c r="B88">
        <f>IF(ISBLANK(Prog3!G21),"",Prog3!G21)</f>
      </c>
      <c r="C88">
        <f>IF(ISBLANK(Prog3!H21),"",Prog3!H21)</f>
      </c>
      <c r="D88">
        <f>IF(ISBLANK(Prog3!I21),"",Prog3!I21)</f>
      </c>
      <c r="E88">
        <f>IF(ISBLANK(Prog3!L21),"",Prog3!L21)</f>
      </c>
      <c r="G88" s="6">
        <f t="shared" si="11"/>
      </c>
      <c r="H88" s="6">
        <f t="shared" si="11"/>
      </c>
      <c r="I88" s="6">
        <f t="shared" si="11"/>
      </c>
      <c r="J88" s="6">
        <f t="shared" si="11"/>
      </c>
      <c r="K88" s="6">
        <f t="shared" si="11"/>
      </c>
      <c r="L88" s="6">
        <f t="shared" si="11"/>
      </c>
      <c r="M88" s="70">
        <f t="shared" si="12"/>
      </c>
      <c r="N88" s="70">
        <f t="shared" si="13"/>
      </c>
      <c r="O88" s="70">
        <f t="shared" si="14"/>
      </c>
      <c r="P88" s="70">
        <f t="shared" si="15"/>
      </c>
      <c r="Q88" s="70">
        <f t="shared" si="16"/>
      </c>
      <c r="R88" s="70">
        <f t="shared" si="17"/>
      </c>
    </row>
    <row r="89" spans="1:18" ht="12.75">
      <c r="A89" t="str">
        <f>Prog3!$B$5</f>
        <v>3A</v>
      </c>
      <c r="B89">
        <f>IF(ISBLANK(Prog3!G22),"",Prog3!G22)</f>
      </c>
      <c r="C89">
        <f>IF(ISBLANK(Prog3!H22),"",Prog3!H22)</f>
      </c>
      <c r="D89">
        <f>IF(ISBLANK(Prog3!I22),"",Prog3!I22)</f>
      </c>
      <c r="E89">
        <f>IF(ISBLANK(Prog3!L22),"",Prog3!L22)</f>
      </c>
      <c r="G89" s="6">
        <f t="shared" si="11"/>
      </c>
      <c r="H89" s="6">
        <f t="shared" si="11"/>
      </c>
      <c r="I89" s="6">
        <f t="shared" si="11"/>
      </c>
      <c r="J89" s="6">
        <f t="shared" si="11"/>
      </c>
      <c r="K89" s="6">
        <f t="shared" si="11"/>
      </c>
      <c r="L89" s="6">
        <f t="shared" si="11"/>
      </c>
      <c r="M89" s="70">
        <f t="shared" si="12"/>
      </c>
      <c r="N89" s="70">
        <f t="shared" si="13"/>
      </c>
      <c r="O89" s="70">
        <f t="shared" si="14"/>
      </c>
      <c r="P89" s="70">
        <f t="shared" si="15"/>
      </c>
      <c r="Q89" s="70">
        <f t="shared" si="16"/>
      </c>
      <c r="R89" s="70">
        <f t="shared" si="17"/>
      </c>
    </row>
    <row r="90" spans="1:18" ht="12.75">
      <c r="A90" t="str">
        <f>Prog3!$B$5</f>
        <v>3A</v>
      </c>
      <c r="B90">
        <f>IF(ISBLANK(Prog3!G23),"",Prog3!G23)</f>
      </c>
      <c r="C90">
        <f>IF(ISBLANK(Prog3!H23),"",Prog3!H23)</f>
      </c>
      <c r="D90">
        <f>IF(ISBLANK(Prog3!I23),"",Prog3!I23)</f>
      </c>
      <c r="E90">
        <f>IF(ISBLANK(Prog3!L23),"",Prog3!L23)</f>
      </c>
      <c r="G90" s="6">
        <f t="shared" si="11"/>
      </c>
      <c r="H90" s="6">
        <f t="shared" si="11"/>
      </c>
      <c r="I90" s="6">
        <f t="shared" si="11"/>
      </c>
      <c r="J90" s="6">
        <f t="shared" si="11"/>
      </c>
      <c r="K90" s="6">
        <f t="shared" si="11"/>
      </c>
      <c r="L90" s="6">
        <f t="shared" si="11"/>
      </c>
      <c r="M90" s="70">
        <f t="shared" si="12"/>
      </c>
      <c r="N90" s="70">
        <f t="shared" si="13"/>
      </c>
      <c r="O90" s="70">
        <f t="shared" si="14"/>
      </c>
      <c r="P90" s="70">
        <f t="shared" si="15"/>
      </c>
      <c r="Q90" s="70">
        <f t="shared" si="16"/>
      </c>
      <c r="R90" s="70">
        <f t="shared" si="17"/>
      </c>
    </row>
    <row r="91" spans="1:18" ht="12.75">
      <c r="A91" t="str">
        <f>Prog3!$B$5</f>
        <v>3A</v>
      </c>
      <c r="B91">
        <f>IF(ISBLANK(Prog3!G24),"",Prog3!G24)</f>
      </c>
      <c r="C91">
        <f>IF(ISBLANK(Prog3!H24),"",Prog3!H24)</f>
      </c>
      <c r="D91">
        <f>IF(ISBLANK(Prog3!I24),"",Prog3!I24)</f>
      </c>
      <c r="E91">
        <f>IF(ISBLANK(Prog3!L24),"",Prog3!L24)</f>
      </c>
      <c r="G91" s="6">
        <f t="shared" si="11"/>
      </c>
      <c r="H91" s="6">
        <f t="shared" si="11"/>
      </c>
      <c r="I91" s="6">
        <f t="shared" si="11"/>
      </c>
      <c r="J91" s="6">
        <f t="shared" si="11"/>
      </c>
      <c r="K91" s="6">
        <f t="shared" si="11"/>
      </c>
      <c r="L91" s="6">
        <f t="shared" si="11"/>
      </c>
      <c r="M91" s="70">
        <f t="shared" si="12"/>
      </c>
      <c r="N91" s="70">
        <f t="shared" si="13"/>
      </c>
      <c r="O91" s="70">
        <f t="shared" si="14"/>
      </c>
      <c r="P91" s="70">
        <f t="shared" si="15"/>
      </c>
      <c r="Q91" s="70">
        <f t="shared" si="16"/>
      </c>
      <c r="R91" s="70">
        <f t="shared" si="17"/>
      </c>
    </row>
    <row r="92" spans="1:18" ht="12.75">
      <c r="A92" t="str">
        <f>Prog3!$B$5</f>
        <v>3A</v>
      </c>
      <c r="B92">
        <f>IF(ISBLANK(Prog3!G25),"",Prog3!G25)</f>
      </c>
      <c r="C92">
        <f>IF(ISBLANK(Prog3!H25),"",Prog3!H25)</f>
      </c>
      <c r="D92">
        <f>IF(ISBLANK(Prog3!I25),"",Prog3!I25)</f>
      </c>
      <c r="E92">
        <f>IF(ISBLANK(Prog3!L25),"",Prog3!L25)</f>
      </c>
      <c r="G92" s="6">
        <f t="shared" si="11"/>
      </c>
      <c r="H92" s="6">
        <f t="shared" si="11"/>
      </c>
      <c r="I92" s="6">
        <f t="shared" si="11"/>
      </c>
      <c r="J92" s="6">
        <f t="shared" si="11"/>
      </c>
      <c r="K92" s="6">
        <f t="shared" si="11"/>
      </c>
      <c r="L92" s="6">
        <f t="shared" si="11"/>
      </c>
      <c r="M92" s="70">
        <f t="shared" si="12"/>
      </c>
      <c r="N92" s="70">
        <f t="shared" si="13"/>
      </c>
      <c r="O92" s="70">
        <f t="shared" si="14"/>
      </c>
      <c r="P92" s="70">
        <f t="shared" si="15"/>
      </c>
      <c r="Q92" s="70">
        <f t="shared" si="16"/>
      </c>
      <c r="R92" s="70">
        <f t="shared" si="17"/>
      </c>
    </row>
    <row r="93" spans="1:18" ht="12.75">
      <c r="A93" t="str">
        <f>Prog3!$B$5</f>
        <v>3A</v>
      </c>
      <c r="B93">
        <f>IF(ISBLANK(Prog3!G26),"",Prog3!G26)</f>
      </c>
      <c r="C93">
        <f>IF(ISBLANK(Prog3!H26),"",Prog3!H26)</f>
      </c>
      <c r="D93">
        <f>IF(ISBLANK(Prog3!I26),"",Prog3!I26)</f>
      </c>
      <c r="E93">
        <f>IF(ISBLANK(Prog3!L26),"",Prog3!L26)</f>
      </c>
      <c r="G93" s="6">
        <f t="shared" si="11"/>
      </c>
      <c r="H93" s="6">
        <f t="shared" si="11"/>
      </c>
      <c r="I93" s="6">
        <f t="shared" si="11"/>
      </c>
      <c r="J93" s="6">
        <f t="shared" si="11"/>
      </c>
      <c r="K93" s="6">
        <f t="shared" si="11"/>
      </c>
      <c r="L93" s="6">
        <f t="shared" si="11"/>
      </c>
      <c r="M93" s="70">
        <f t="shared" si="12"/>
      </c>
      <c r="N93" s="70">
        <f t="shared" si="13"/>
      </c>
      <c r="O93" s="70">
        <f t="shared" si="14"/>
      </c>
      <c r="P93" s="70">
        <f t="shared" si="15"/>
      </c>
      <c r="Q93" s="70">
        <f t="shared" si="16"/>
      </c>
      <c r="R93" s="70">
        <f t="shared" si="17"/>
      </c>
    </row>
    <row r="94" spans="1:18" ht="12.75">
      <c r="A94" t="str">
        <f>Prog3!$B$5</f>
        <v>3A</v>
      </c>
      <c r="B94">
        <f>IF(ISBLANK(Prog3!G27),"",Prog3!G27)</f>
      </c>
      <c r="C94">
        <f>IF(ISBLANK(Prog3!H27),"",Prog3!H27)</f>
      </c>
      <c r="D94">
        <f>IF(ISBLANK(Prog3!I27),"",Prog3!I27)</f>
      </c>
      <c r="E94">
        <f>IF(ISBLANK(Prog3!L27),"",Prog3!L27)</f>
      </c>
      <c r="G94" s="6">
        <f t="shared" si="11"/>
      </c>
      <c r="H94" s="6">
        <f t="shared" si="11"/>
      </c>
      <c r="I94" s="6">
        <f t="shared" si="11"/>
      </c>
      <c r="J94" s="6">
        <f t="shared" si="11"/>
      </c>
      <c r="K94" s="6">
        <f t="shared" si="11"/>
      </c>
      <c r="L94" s="6">
        <f t="shared" si="11"/>
      </c>
      <c r="M94" s="70">
        <f t="shared" si="12"/>
      </c>
      <c r="N94" s="70">
        <f t="shared" si="13"/>
      </c>
      <c r="O94" s="70">
        <f t="shared" si="14"/>
      </c>
      <c r="P94" s="70">
        <f t="shared" si="15"/>
      </c>
      <c r="Q94" s="70">
        <f t="shared" si="16"/>
      </c>
      <c r="R94" s="70">
        <f t="shared" si="17"/>
      </c>
    </row>
    <row r="95" spans="1:18" ht="12.75">
      <c r="A95" t="str">
        <f>Prog3!$B$5</f>
        <v>3A</v>
      </c>
      <c r="B95">
        <f>IF(ISBLANK(Prog3!G28),"",Prog3!G28)</f>
      </c>
      <c r="C95">
        <f>IF(ISBLANK(Prog3!H28),"",Prog3!H28)</f>
      </c>
      <c r="D95">
        <f>IF(ISBLANK(Prog3!I28),"",Prog3!I28)</f>
      </c>
      <c r="E95">
        <f>IF(ISBLANK(Prog3!L28),"",Prog3!L28)</f>
      </c>
      <c r="G95" s="6">
        <f t="shared" si="11"/>
      </c>
      <c r="H95" s="6">
        <f t="shared" si="11"/>
      </c>
      <c r="I95" s="6">
        <f t="shared" si="11"/>
      </c>
      <c r="J95" s="6">
        <f t="shared" si="11"/>
      </c>
      <c r="K95" s="6">
        <f t="shared" si="11"/>
      </c>
      <c r="L95" s="6">
        <f t="shared" si="11"/>
      </c>
      <c r="M95" s="70">
        <f t="shared" si="12"/>
      </c>
      <c r="N95" s="70">
        <f t="shared" si="13"/>
      </c>
      <c r="O95" s="70">
        <f t="shared" si="14"/>
      </c>
      <c r="P95" s="70">
        <f t="shared" si="15"/>
      </c>
      <c r="Q95" s="70">
        <f t="shared" si="16"/>
      </c>
      <c r="R95" s="70">
        <f t="shared" si="17"/>
      </c>
    </row>
    <row r="96" spans="1:18" ht="12.75">
      <c r="A96" t="str">
        <f>Prog3!$B$5</f>
        <v>3A</v>
      </c>
      <c r="B96">
        <f>IF(ISBLANK(Prog3!G29),"",Prog3!G29)</f>
      </c>
      <c r="C96">
        <f>IF(ISBLANK(Prog3!H29),"",Prog3!H29)</f>
      </c>
      <c r="D96">
        <f>IF(ISBLANK(Prog3!I29),"",Prog3!I29)</f>
      </c>
      <c r="E96">
        <f>IF(ISBLANK(Prog3!L29),"",Prog3!L29)</f>
      </c>
      <c r="G96" s="6">
        <f t="shared" si="11"/>
      </c>
      <c r="H96" s="6">
        <f t="shared" si="11"/>
      </c>
      <c r="I96" s="6">
        <f t="shared" si="11"/>
      </c>
      <c r="J96" s="6">
        <f t="shared" si="11"/>
      </c>
      <c r="K96" s="6">
        <f t="shared" si="11"/>
      </c>
      <c r="L96" s="6">
        <f t="shared" si="11"/>
      </c>
      <c r="M96" s="70">
        <f t="shared" si="12"/>
      </c>
      <c r="N96" s="70">
        <f t="shared" si="13"/>
      </c>
      <c r="O96" s="70">
        <f t="shared" si="14"/>
      </c>
      <c r="P96" s="70">
        <f t="shared" si="15"/>
      </c>
      <c r="Q96" s="70">
        <f t="shared" si="16"/>
      </c>
      <c r="R96" s="70">
        <f t="shared" si="17"/>
      </c>
    </row>
    <row r="97" spans="1:18" ht="12.75">
      <c r="A97" t="str">
        <f>Prog3!$B$5</f>
        <v>3A</v>
      </c>
      <c r="B97">
        <f>IF(ISBLANK(Prog3!G30),"",Prog3!G30)</f>
      </c>
      <c r="C97">
        <f>IF(ISBLANK(Prog3!H30),"",Prog3!H30)</f>
      </c>
      <c r="D97">
        <f>IF(ISBLANK(Prog3!I30),"",Prog3!I30)</f>
      </c>
      <c r="E97">
        <f>IF(ISBLANK(Prog3!L30),"",Prog3!L30)</f>
      </c>
      <c r="G97" s="6">
        <f t="shared" si="11"/>
      </c>
      <c r="H97" s="6">
        <f t="shared" si="11"/>
      </c>
      <c r="I97" s="6">
        <f t="shared" si="11"/>
      </c>
      <c r="J97" s="6">
        <f t="shared" si="11"/>
      </c>
      <c r="K97" s="6">
        <f t="shared" si="11"/>
      </c>
      <c r="L97" s="6">
        <f t="shared" si="11"/>
      </c>
      <c r="M97" s="70">
        <f t="shared" si="12"/>
      </c>
      <c r="N97" s="70">
        <f t="shared" si="13"/>
      </c>
      <c r="O97" s="70">
        <f t="shared" si="14"/>
      </c>
      <c r="P97" s="70">
        <f t="shared" si="15"/>
      </c>
      <c r="Q97" s="70">
        <f t="shared" si="16"/>
      </c>
      <c r="R97" s="70">
        <f t="shared" si="17"/>
      </c>
    </row>
    <row r="98" spans="1:18" ht="12.75">
      <c r="A98" t="str">
        <f>Prog3!$B$5</f>
        <v>3A</v>
      </c>
      <c r="B98">
        <f>IF(ISBLANK(Prog3!G31),"",Prog3!G31)</f>
      </c>
      <c r="C98">
        <f>IF(ISBLANK(Prog3!H31),"",Prog3!H31)</f>
      </c>
      <c r="D98">
        <f>IF(ISBLANK(Prog3!I31),"",Prog3!I31)</f>
      </c>
      <c r="E98">
        <f>IF(ISBLANK(Prog3!L31),"",Prog3!L31)</f>
      </c>
      <c r="G98" s="6">
        <f aca="true" t="shared" si="18" ref="G98:L129">IF(AND($C98=G$9,$D98&gt;0),$E98/$D98,"")</f>
      </c>
      <c r="H98" s="6">
        <f t="shared" si="18"/>
      </c>
      <c r="I98" s="6">
        <f t="shared" si="18"/>
      </c>
      <c r="J98" s="6">
        <f t="shared" si="18"/>
      </c>
      <c r="K98" s="6">
        <f t="shared" si="18"/>
      </c>
      <c r="L98" s="6">
        <f t="shared" si="18"/>
      </c>
      <c r="M98" s="70">
        <f t="shared" si="12"/>
      </c>
      <c r="N98" s="70">
        <f t="shared" si="13"/>
      </c>
      <c r="O98" s="70">
        <f t="shared" si="14"/>
      </c>
      <c r="P98" s="70">
        <f t="shared" si="15"/>
      </c>
      <c r="Q98" s="70">
        <f t="shared" si="16"/>
      </c>
      <c r="R98" s="70">
        <f t="shared" si="17"/>
      </c>
    </row>
    <row r="99" spans="1:18" ht="12.75">
      <c r="A99" t="str">
        <f>Prog3!$B$5</f>
        <v>3A</v>
      </c>
      <c r="B99">
        <f>IF(ISBLANK(Prog3!G32),"",Prog3!G32)</f>
      </c>
      <c r="C99">
        <f>IF(ISBLANK(Prog3!H32),"",Prog3!H32)</f>
      </c>
      <c r="D99">
        <f>IF(ISBLANK(Prog3!I32),"",Prog3!I32)</f>
      </c>
      <c r="E99">
        <f>IF(ISBLANK(Prog3!L32),"",Prog3!L32)</f>
      </c>
      <c r="G99" s="6">
        <f t="shared" si="18"/>
      </c>
      <c r="H99" s="6">
        <f t="shared" si="18"/>
      </c>
      <c r="I99" s="6">
        <f t="shared" si="18"/>
      </c>
      <c r="J99" s="6">
        <f t="shared" si="18"/>
      </c>
      <c r="K99" s="6">
        <f t="shared" si="18"/>
      </c>
      <c r="L99" s="6">
        <f t="shared" si="18"/>
      </c>
      <c r="M99" s="70">
        <f t="shared" si="12"/>
      </c>
      <c r="N99" s="70">
        <f t="shared" si="13"/>
      </c>
      <c r="O99" s="70">
        <f t="shared" si="14"/>
      </c>
      <c r="P99" s="70">
        <f t="shared" si="15"/>
      </c>
      <c r="Q99" s="70">
        <f t="shared" si="16"/>
      </c>
      <c r="R99" s="70">
        <f t="shared" si="17"/>
      </c>
    </row>
    <row r="100" spans="1:18" ht="12.75">
      <c r="A100" t="str">
        <f>Prog3!$B$5</f>
        <v>3A</v>
      </c>
      <c r="B100">
        <f>IF(ISBLANK(Prog3!G33),"",Prog3!G33)</f>
      </c>
      <c r="C100">
        <f>IF(ISBLANK(Prog3!H33),"",Prog3!H33)</f>
      </c>
      <c r="D100">
        <f>IF(ISBLANK(Prog3!I33),"",Prog3!I33)</f>
      </c>
      <c r="E100">
        <f>IF(ISBLANK(Prog3!L33),"",Prog3!L33)</f>
      </c>
      <c r="G100" s="6">
        <f t="shared" si="18"/>
      </c>
      <c r="H100" s="6">
        <f t="shared" si="18"/>
      </c>
      <c r="I100" s="6">
        <f t="shared" si="18"/>
      </c>
      <c r="J100" s="6">
        <f t="shared" si="18"/>
      </c>
      <c r="K100" s="6">
        <f t="shared" si="18"/>
      </c>
      <c r="L100" s="6">
        <f t="shared" si="18"/>
      </c>
      <c r="M100" s="70">
        <f t="shared" si="12"/>
      </c>
      <c r="N100" s="70">
        <f t="shared" si="13"/>
      </c>
      <c r="O100" s="70">
        <f t="shared" si="14"/>
      </c>
      <c r="P100" s="70">
        <f t="shared" si="15"/>
      </c>
      <c r="Q100" s="70">
        <f t="shared" si="16"/>
      </c>
      <c r="R100" s="70">
        <f t="shared" si="17"/>
      </c>
    </row>
    <row r="101" spans="1:18" ht="12.75">
      <c r="A101" t="str">
        <f>Prog3!$B$5</f>
        <v>3A</v>
      </c>
      <c r="B101">
        <f>IF(ISBLANK(Prog3!G34),"",Prog3!G34)</f>
      </c>
      <c r="C101">
        <f>IF(ISBLANK(Prog3!H34),"",Prog3!H34)</f>
      </c>
      <c r="D101">
        <f>IF(ISBLANK(Prog3!I34),"",Prog3!I34)</f>
      </c>
      <c r="E101">
        <f>IF(ISBLANK(Prog3!L34),"",Prog3!L34)</f>
      </c>
      <c r="G101" s="6">
        <f t="shared" si="18"/>
      </c>
      <c r="H101" s="6">
        <f t="shared" si="18"/>
      </c>
      <c r="I101" s="6">
        <f t="shared" si="18"/>
      </c>
      <c r="J101" s="6">
        <f t="shared" si="18"/>
      </c>
      <c r="K101" s="6">
        <f t="shared" si="18"/>
      </c>
      <c r="L101" s="6">
        <f t="shared" si="18"/>
      </c>
      <c r="M101" s="70">
        <f t="shared" si="12"/>
      </c>
      <c r="N101" s="70">
        <f t="shared" si="13"/>
      </c>
      <c r="O101" s="70">
        <f t="shared" si="14"/>
      </c>
      <c r="P101" s="70">
        <f t="shared" si="15"/>
      </c>
      <c r="Q101" s="70">
        <f t="shared" si="16"/>
      </c>
      <c r="R101" s="70">
        <f t="shared" si="17"/>
      </c>
    </row>
    <row r="102" spans="1:18" ht="12.75">
      <c r="A102" t="str">
        <f>Prog3!$B$5</f>
        <v>3A</v>
      </c>
      <c r="B102">
        <f>IF(ISBLANK(Prog3!G35),"",Prog3!G35)</f>
      </c>
      <c r="C102">
        <f>IF(ISBLANK(Prog3!H35),"",Prog3!H35)</f>
      </c>
      <c r="D102">
        <f>IF(ISBLANK(Prog3!I35),"",Prog3!I35)</f>
      </c>
      <c r="E102">
        <f>IF(ISBLANK(Prog3!L35),"",Prog3!L35)</f>
      </c>
      <c r="G102" s="6">
        <f t="shared" si="18"/>
      </c>
      <c r="H102" s="6">
        <f t="shared" si="18"/>
      </c>
      <c r="I102" s="6">
        <f t="shared" si="18"/>
      </c>
      <c r="J102" s="6">
        <f t="shared" si="18"/>
      </c>
      <c r="K102" s="6">
        <f t="shared" si="18"/>
      </c>
      <c r="L102" s="6">
        <f t="shared" si="18"/>
      </c>
      <c r="M102" s="70">
        <f t="shared" si="12"/>
      </c>
      <c r="N102" s="70">
        <f t="shared" si="13"/>
      </c>
      <c r="O102" s="70">
        <f t="shared" si="14"/>
      </c>
      <c r="P102" s="70">
        <f t="shared" si="15"/>
      </c>
      <c r="Q102" s="70">
        <f t="shared" si="16"/>
      </c>
      <c r="R102" s="70">
        <f t="shared" si="17"/>
      </c>
    </row>
    <row r="103" spans="1:18" ht="12.75">
      <c r="A103" t="str">
        <f>Prog3!$B$5</f>
        <v>3A</v>
      </c>
      <c r="B103">
        <f>IF(ISBLANK(Prog3!G36),"",Prog3!G36)</f>
      </c>
      <c r="C103">
        <f>IF(ISBLANK(Prog3!H36),"",Prog3!H36)</f>
      </c>
      <c r="D103">
        <f>IF(ISBLANK(Prog3!I36),"",Prog3!I36)</f>
      </c>
      <c r="E103">
        <f>IF(ISBLANK(Prog3!L36),"",Prog3!L36)</f>
      </c>
      <c r="G103" s="6">
        <f t="shared" si="18"/>
      </c>
      <c r="H103" s="6">
        <f t="shared" si="18"/>
      </c>
      <c r="I103" s="6">
        <f t="shared" si="18"/>
      </c>
      <c r="J103" s="6">
        <f t="shared" si="18"/>
      </c>
      <c r="K103" s="6">
        <f t="shared" si="18"/>
      </c>
      <c r="L103" s="6">
        <f t="shared" si="18"/>
      </c>
      <c r="M103" s="70">
        <f t="shared" si="12"/>
      </c>
      <c r="N103" s="70">
        <f t="shared" si="13"/>
      </c>
      <c r="O103" s="70">
        <f t="shared" si="14"/>
      </c>
      <c r="P103" s="70">
        <f t="shared" si="15"/>
      </c>
      <c r="Q103" s="70">
        <f t="shared" si="16"/>
      </c>
      <c r="R103" s="70">
        <f t="shared" si="17"/>
      </c>
    </row>
    <row r="104" spans="1:18" ht="12.75">
      <c r="A104" t="str">
        <f>Prog3!$B$5</f>
        <v>3A</v>
      </c>
      <c r="B104">
        <f>IF(ISBLANK(Prog3!G37),"",Prog3!G37)</f>
      </c>
      <c r="C104">
        <f>IF(ISBLANK(Prog3!H37),"",Prog3!H37)</f>
      </c>
      <c r="D104">
        <f>IF(ISBLANK(Prog3!I37),"",Prog3!I37)</f>
      </c>
      <c r="E104">
        <f>IF(ISBLANK(Prog3!L37),"",Prog3!L37)</f>
      </c>
      <c r="G104" s="6">
        <f t="shared" si="18"/>
      </c>
      <c r="H104" s="6">
        <f t="shared" si="18"/>
      </c>
      <c r="I104" s="6">
        <f t="shared" si="18"/>
      </c>
      <c r="J104" s="6">
        <f t="shared" si="18"/>
      </c>
      <c r="K104" s="6">
        <f t="shared" si="18"/>
      </c>
      <c r="L104" s="6">
        <f t="shared" si="18"/>
      </c>
      <c r="M104" s="70">
        <f t="shared" si="12"/>
      </c>
      <c r="N104" s="70">
        <f t="shared" si="13"/>
      </c>
      <c r="O104" s="70">
        <f t="shared" si="14"/>
      </c>
      <c r="P104" s="70">
        <f t="shared" si="15"/>
      </c>
      <c r="Q104" s="70">
        <f t="shared" si="16"/>
      </c>
      <c r="R104" s="70">
        <f t="shared" si="17"/>
      </c>
    </row>
    <row r="105" spans="1:18" ht="12.75">
      <c r="A105" t="str">
        <f>Prog3!$B$5</f>
        <v>3A</v>
      </c>
      <c r="B105">
        <f>IF(ISBLANK(Prog3!G38),"",Prog3!G38)</f>
      </c>
      <c r="C105">
        <f>IF(ISBLANK(Prog3!H38),"",Prog3!H38)</f>
      </c>
      <c r="D105">
        <f>IF(ISBLANK(Prog3!I38),"",Prog3!I38)</f>
      </c>
      <c r="E105">
        <f>IF(ISBLANK(Prog3!L38),"",Prog3!L38)</f>
      </c>
      <c r="G105" s="6">
        <f t="shared" si="18"/>
      </c>
      <c r="H105" s="6">
        <f t="shared" si="18"/>
      </c>
      <c r="I105" s="6">
        <f t="shared" si="18"/>
      </c>
      <c r="J105" s="6">
        <f t="shared" si="18"/>
      </c>
      <c r="K105" s="6">
        <f t="shared" si="18"/>
      </c>
      <c r="L105" s="6">
        <f t="shared" si="18"/>
      </c>
      <c r="M105" s="70">
        <f t="shared" si="12"/>
      </c>
      <c r="N105" s="70">
        <f t="shared" si="13"/>
      </c>
      <c r="O105" s="70">
        <f t="shared" si="14"/>
      </c>
      <c r="P105" s="70">
        <f t="shared" si="15"/>
      </c>
      <c r="Q105" s="70">
        <f t="shared" si="16"/>
      </c>
      <c r="R105" s="70">
        <f t="shared" si="17"/>
      </c>
    </row>
    <row r="106" spans="1:18" ht="12.75">
      <c r="A106" t="str">
        <f>Prog3!$B$5</f>
        <v>3A</v>
      </c>
      <c r="B106">
        <f>IF(ISBLANK(Prog3!G39),"",Prog3!G39)</f>
      </c>
      <c r="C106">
        <f>IF(ISBLANK(Prog3!H39),"",Prog3!H39)</f>
      </c>
      <c r="D106">
        <f>IF(ISBLANK(Prog3!I39),"",Prog3!I39)</f>
      </c>
      <c r="E106">
        <f>IF(ISBLANK(Prog3!L39),"",Prog3!L39)</f>
      </c>
      <c r="G106" s="6">
        <f t="shared" si="18"/>
      </c>
      <c r="H106" s="6">
        <f t="shared" si="18"/>
      </c>
      <c r="I106" s="6">
        <f t="shared" si="18"/>
      </c>
      <c r="J106" s="6">
        <f t="shared" si="18"/>
      </c>
      <c r="K106" s="6">
        <f t="shared" si="18"/>
      </c>
      <c r="L106" s="6">
        <f t="shared" si="18"/>
      </c>
      <c r="M106" s="70">
        <f t="shared" si="12"/>
      </c>
      <c r="N106" s="70">
        <f t="shared" si="13"/>
      </c>
      <c r="O106" s="70">
        <f t="shared" si="14"/>
      </c>
      <c r="P106" s="70">
        <f t="shared" si="15"/>
      </c>
      <c r="Q106" s="70">
        <f t="shared" si="16"/>
      </c>
      <c r="R106" s="70">
        <f t="shared" si="17"/>
      </c>
    </row>
    <row r="107" spans="1:18" ht="12.75">
      <c r="A107" t="str">
        <f>Prog3!$B$5</f>
        <v>3A</v>
      </c>
      <c r="B107">
        <f>IF(ISBLANK(Prog3!G40),"",Prog3!G40)</f>
      </c>
      <c r="C107">
        <f>IF(ISBLANK(Prog3!H40),"",Prog3!H40)</f>
      </c>
      <c r="D107">
        <f>IF(ISBLANK(Prog3!I40),"",Prog3!I40)</f>
      </c>
      <c r="E107">
        <f>IF(ISBLANK(Prog3!L40),"",Prog3!L40)</f>
      </c>
      <c r="G107" s="6">
        <f t="shared" si="18"/>
      </c>
      <c r="H107" s="6">
        <f t="shared" si="18"/>
      </c>
      <c r="I107" s="6">
        <f t="shared" si="18"/>
      </c>
      <c r="J107" s="6">
        <f t="shared" si="18"/>
      </c>
      <c r="K107" s="6">
        <f t="shared" si="18"/>
      </c>
      <c r="L107" s="6">
        <f t="shared" si="18"/>
      </c>
      <c r="M107" s="70">
        <f t="shared" si="12"/>
      </c>
      <c r="N107" s="70">
        <f t="shared" si="13"/>
      </c>
      <c r="O107" s="70">
        <f t="shared" si="14"/>
      </c>
      <c r="P107" s="70">
        <f t="shared" si="15"/>
      </c>
      <c r="Q107" s="70">
        <f t="shared" si="16"/>
      </c>
      <c r="R107" s="70">
        <f t="shared" si="17"/>
      </c>
    </row>
    <row r="108" spans="1:18" ht="12.75">
      <c r="A108" t="str">
        <f>Prog3!$B$5</f>
        <v>3A</v>
      </c>
      <c r="B108">
        <f>IF(ISBLANK(Prog3!G41),"",Prog3!G41)</f>
      </c>
      <c r="C108">
        <f>IF(ISBLANK(Prog3!H41),"",Prog3!H41)</f>
      </c>
      <c r="D108">
        <f>IF(ISBLANK(Prog3!I41),"",Prog3!I41)</f>
      </c>
      <c r="E108">
        <f>IF(ISBLANK(Prog3!L41),"",Prog3!L41)</f>
      </c>
      <c r="G108" s="6">
        <f t="shared" si="18"/>
      </c>
      <c r="H108" s="6">
        <f t="shared" si="18"/>
      </c>
      <c r="I108" s="6">
        <f t="shared" si="18"/>
      </c>
      <c r="J108" s="6">
        <f t="shared" si="18"/>
      </c>
      <c r="K108" s="6">
        <f t="shared" si="18"/>
      </c>
      <c r="L108" s="6">
        <f t="shared" si="18"/>
      </c>
      <c r="M108" s="70">
        <f t="shared" si="12"/>
      </c>
      <c r="N108" s="70">
        <f t="shared" si="13"/>
      </c>
      <c r="O108" s="70">
        <f t="shared" si="14"/>
      </c>
      <c r="P108" s="70">
        <f t="shared" si="15"/>
      </c>
      <c r="Q108" s="70">
        <f t="shared" si="16"/>
      </c>
      <c r="R108" s="70">
        <f t="shared" si="17"/>
      </c>
    </row>
    <row r="109" spans="1:18" ht="12.75">
      <c r="A109" t="str">
        <f>Prog3!$B$5</f>
        <v>3A</v>
      </c>
      <c r="B109">
        <f>IF(ISBLANK(Prog3!G42),"",Prog3!G42)</f>
      </c>
      <c r="C109">
        <f>IF(ISBLANK(Prog3!H42),"",Prog3!H42)</f>
      </c>
      <c r="D109">
        <f>IF(ISBLANK(Prog3!I42),"",Prog3!I42)</f>
      </c>
      <c r="E109">
        <f>IF(ISBLANK(Prog3!L42),"",Prog3!L42)</f>
      </c>
      <c r="G109" s="6">
        <f t="shared" si="18"/>
      </c>
      <c r="H109" s="6">
        <f t="shared" si="18"/>
      </c>
      <c r="I109" s="6">
        <f t="shared" si="18"/>
      </c>
      <c r="J109" s="6">
        <f t="shared" si="18"/>
      </c>
      <c r="K109" s="6">
        <f t="shared" si="18"/>
      </c>
      <c r="L109" s="6">
        <f t="shared" si="18"/>
      </c>
      <c r="M109" s="70">
        <f t="shared" si="12"/>
      </c>
      <c r="N109" s="70">
        <f t="shared" si="13"/>
      </c>
      <c r="O109" s="70">
        <f t="shared" si="14"/>
      </c>
      <c r="P109" s="70">
        <f t="shared" si="15"/>
      </c>
      <c r="Q109" s="70">
        <f t="shared" si="16"/>
      </c>
      <c r="R109" s="70">
        <f t="shared" si="17"/>
      </c>
    </row>
    <row r="110" spans="1:18" ht="12.75">
      <c r="A110" t="str">
        <f>Prog3!$B$5</f>
        <v>3A</v>
      </c>
      <c r="B110">
        <f>IF(ISBLANK(Prog3!G43),"",Prog3!G43)</f>
      </c>
      <c r="C110">
        <f>IF(ISBLANK(Prog3!H43),"",Prog3!H43)</f>
      </c>
      <c r="D110">
        <f>IF(ISBLANK(Prog3!I43),"",Prog3!I43)</f>
      </c>
      <c r="E110">
        <f>IF(ISBLANK(Prog3!L43),"",Prog3!L43)</f>
      </c>
      <c r="G110" s="6">
        <f t="shared" si="18"/>
      </c>
      <c r="H110" s="6">
        <f t="shared" si="18"/>
      </c>
      <c r="I110" s="6">
        <f t="shared" si="18"/>
      </c>
      <c r="J110" s="6">
        <f t="shared" si="18"/>
      </c>
      <c r="K110" s="6">
        <f t="shared" si="18"/>
      </c>
      <c r="L110" s="6">
        <f t="shared" si="18"/>
      </c>
      <c r="M110" s="70">
        <f t="shared" si="12"/>
      </c>
      <c r="N110" s="70">
        <f t="shared" si="13"/>
      </c>
      <c r="O110" s="70">
        <f t="shared" si="14"/>
      </c>
      <c r="P110" s="70">
        <f t="shared" si="15"/>
      </c>
      <c r="Q110" s="70">
        <f t="shared" si="16"/>
      </c>
      <c r="R110" s="70">
        <f t="shared" si="17"/>
      </c>
    </row>
    <row r="111" spans="1:18" ht="12.75">
      <c r="A111" t="str">
        <f>Prog3!$B$5</f>
        <v>3A</v>
      </c>
      <c r="B111">
        <f>IF(ISBLANK(Prog3!G44),"",Prog3!G44)</f>
      </c>
      <c r="C111">
        <f>IF(ISBLANK(Prog3!H44),"",Prog3!H44)</f>
      </c>
      <c r="D111">
        <f>IF(ISBLANK(Prog3!I44),"",Prog3!I44)</f>
      </c>
      <c r="E111">
        <f>IF(ISBLANK(Prog3!L44),"",Prog3!L44)</f>
      </c>
      <c r="G111" s="6">
        <f t="shared" si="18"/>
      </c>
      <c r="H111" s="6">
        <f t="shared" si="18"/>
      </c>
      <c r="I111" s="6">
        <f t="shared" si="18"/>
      </c>
      <c r="J111" s="6">
        <f t="shared" si="18"/>
      </c>
      <c r="K111" s="6">
        <f t="shared" si="18"/>
      </c>
      <c r="L111" s="6">
        <f t="shared" si="18"/>
      </c>
      <c r="M111" s="70">
        <f t="shared" si="12"/>
      </c>
      <c r="N111" s="70">
        <f t="shared" si="13"/>
      </c>
      <c r="O111" s="70">
        <f t="shared" si="14"/>
      </c>
      <c r="P111" s="70">
        <f t="shared" si="15"/>
      </c>
      <c r="Q111" s="70">
        <f t="shared" si="16"/>
      </c>
      <c r="R111" s="70">
        <f t="shared" si="17"/>
      </c>
    </row>
    <row r="112" spans="1:18" ht="12.75">
      <c r="A112" t="str">
        <f>Prog4!$B$5</f>
        <v>4A</v>
      </c>
      <c r="B112">
        <f>IF(ISBLANK(Prog4!G11),"",Prog4!G11)</f>
      </c>
      <c r="C112">
        <f>IF(ISBLANK(Prog4!H11),"",Prog4!H11)</f>
      </c>
      <c r="D112">
        <f>IF(ISBLANK(Prog4!I11),"",Prog4!I11)</f>
      </c>
      <c r="E112">
        <f>IF(ISBLANK(Prog4!L11),"",Prog4!L11)</f>
      </c>
      <c r="G112" s="6">
        <f t="shared" si="18"/>
      </c>
      <c r="H112" s="6">
        <f t="shared" si="18"/>
      </c>
      <c r="I112" s="6">
        <f t="shared" si="18"/>
      </c>
      <c r="J112" s="6">
        <f t="shared" si="18"/>
      </c>
      <c r="K112" s="6">
        <f t="shared" si="18"/>
      </c>
      <c r="L112" s="6">
        <f t="shared" si="18"/>
      </c>
      <c r="M112" s="70">
        <f t="shared" si="12"/>
      </c>
      <c r="N112" s="70">
        <f t="shared" si="13"/>
      </c>
      <c r="O112" s="70">
        <f t="shared" si="14"/>
      </c>
      <c r="P112" s="70">
        <f t="shared" si="15"/>
      </c>
      <c r="Q112" s="70">
        <f t="shared" si="16"/>
      </c>
      <c r="R112" s="70">
        <f t="shared" si="17"/>
      </c>
    </row>
    <row r="113" spans="1:18" ht="12.75">
      <c r="A113" t="str">
        <f>Prog4!$B$5</f>
        <v>4A</v>
      </c>
      <c r="B113">
        <f>IF(ISBLANK(Prog4!G12),"",Prog4!G12)</f>
      </c>
      <c r="C113">
        <f>IF(ISBLANK(Prog4!H12),"",Prog4!H12)</f>
      </c>
      <c r="D113">
        <f>IF(ISBLANK(Prog4!I12),"",Prog4!I12)</f>
      </c>
      <c r="E113">
        <f>IF(ISBLANK(Prog4!L12),"",Prog4!L12)</f>
      </c>
      <c r="G113" s="6">
        <f t="shared" si="18"/>
      </c>
      <c r="H113" s="6">
        <f t="shared" si="18"/>
      </c>
      <c r="I113" s="6">
        <f t="shared" si="18"/>
      </c>
      <c r="J113" s="6">
        <f t="shared" si="18"/>
      </c>
      <c r="K113" s="6">
        <f t="shared" si="18"/>
      </c>
      <c r="L113" s="6">
        <f t="shared" si="18"/>
      </c>
      <c r="M113" s="70">
        <f t="shared" si="12"/>
      </c>
      <c r="N113" s="70">
        <f t="shared" si="13"/>
      </c>
      <c r="O113" s="70">
        <f t="shared" si="14"/>
      </c>
      <c r="P113" s="70">
        <f t="shared" si="15"/>
      </c>
      <c r="Q113" s="70">
        <f t="shared" si="16"/>
      </c>
      <c r="R113" s="70">
        <f t="shared" si="17"/>
      </c>
    </row>
    <row r="114" spans="1:18" ht="12.75">
      <c r="A114" t="str">
        <f>Prog4!$B$5</f>
        <v>4A</v>
      </c>
      <c r="B114">
        <f>IF(ISBLANK(Prog4!G13),"",Prog4!G13)</f>
      </c>
      <c r="C114">
        <f>IF(ISBLANK(Prog4!H13),"",Prog4!H13)</f>
      </c>
      <c r="D114">
        <f>IF(ISBLANK(Prog4!I13),"",Prog4!I13)</f>
      </c>
      <c r="E114">
        <f>IF(ISBLANK(Prog4!L13),"",Prog4!L13)</f>
      </c>
      <c r="G114" s="6">
        <f t="shared" si="18"/>
      </c>
      <c r="H114" s="6">
        <f t="shared" si="18"/>
      </c>
      <c r="I114" s="6">
        <f t="shared" si="18"/>
      </c>
      <c r="J114" s="6">
        <f t="shared" si="18"/>
      </c>
      <c r="K114" s="6">
        <f t="shared" si="18"/>
      </c>
      <c r="L114" s="6">
        <f t="shared" si="18"/>
      </c>
      <c r="M114" s="70">
        <f t="shared" si="12"/>
      </c>
      <c r="N114" s="70">
        <f t="shared" si="13"/>
      </c>
      <c r="O114" s="70">
        <f t="shared" si="14"/>
      </c>
      <c r="P114" s="70">
        <f t="shared" si="15"/>
      </c>
      <c r="Q114" s="70">
        <f t="shared" si="16"/>
      </c>
      <c r="R114" s="70">
        <f t="shared" si="17"/>
      </c>
    </row>
    <row r="115" spans="1:18" ht="12.75">
      <c r="A115" t="str">
        <f>Prog4!$B$5</f>
        <v>4A</v>
      </c>
      <c r="B115">
        <f>IF(ISBLANK(Prog4!G14),"",Prog4!G14)</f>
      </c>
      <c r="C115">
        <f>IF(ISBLANK(Prog4!H14),"",Prog4!H14)</f>
      </c>
      <c r="D115">
        <f>IF(ISBLANK(Prog4!I14),"",Prog4!I14)</f>
      </c>
      <c r="E115">
        <f>IF(ISBLANK(Prog4!L14),"",Prog4!L14)</f>
      </c>
      <c r="G115" s="6">
        <f t="shared" si="18"/>
      </c>
      <c r="H115" s="6">
        <f t="shared" si="18"/>
      </c>
      <c r="I115" s="6">
        <f t="shared" si="18"/>
      </c>
      <c r="J115" s="6">
        <f t="shared" si="18"/>
      </c>
      <c r="K115" s="6">
        <f t="shared" si="18"/>
      </c>
      <c r="L115" s="6">
        <f t="shared" si="18"/>
      </c>
      <c r="M115" s="70">
        <f t="shared" si="12"/>
      </c>
      <c r="N115" s="70">
        <f t="shared" si="13"/>
      </c>
      <c r="O115" s="70">
        <f t="shared" si="14"/>
      </c>
      <c r="P115" s="70">
        <f t="shared" si="15"/>
      </c>
      <c r="Q115" s="70">
        <f t="shared" si="16"/>
      </c>
      <c r="R115" s="70">
        <f t="shared" si="17"/>
      </c>
    </row>
    <row r="116" spans="1:18" ht="12.75">
      <c r="A116" t="str">
        <f>Prog4!$B$5</f>
        <v>4A</v>
      </c>
      <c r="B116">
        <f>IF(ISBLANK(Prog4!G15),"",Prog4!G15)</f>
      </c>
      <c r="C116">
        <f>IF(ISBLANK(Prog4!H15),"",Prog4!H15)</f>
      </c>
      <c r="D116">
        <f>IF(ISBLANK(Prog4!I15),"",Prog4!I15)</f>
      </c>
      <c r="E116">
        <f>IF(ISBLANK(Prog4!L15),"",Prog4!L15)</f>
      </c>
      <c r="G116" s="6">
        <f t="shared" si="18"/>
      </c>
      <c r="H116" s="6">
        <f t="shared" si="18"/>
      </c>
      <c r="I116" s="6">
        <f t="shared" si="18"/>
      </c>
      <c r="J116" s="6">
        <f t="shared" si="18"/>
      </c>
      <c r="K116" s="6">
        <f t="shared" si="18"/>
      </c>
      <c r="L116" s="6">
        <f t="shared" si="18"/>
      </c>
      <c r="M116" s="70">
        <f t="shared" si="12"/>
      </c>
      <c r="N116" s="70">
        <f t="shared" si="13"/>
      </c>
      <c r="O116" s="70">
        <f t="shared" si="14"/>
      </c>
      <c r="P116" s="70">
        <f t="shared" si="15"/>
      </c>
      <c r="Q116" s="70">
        <f t="shared" si="16"/>
      </c>
      <c r="R116" s="70">
        <f t="shared" si="17"/>
      </c>
    </row>
    <row r="117" spans="1:18" ht="12.75">
      <c r="A117" t="str">
        <f>Prog4!$B$5</f>
        <v>4A</v>
      </c>
      <c r="B117">
        <f>IF(ISBLANK(Prog4!G16),"",Prog4!G16)</f>
      </c>
      <c r="C117">
        <f>IF(ISBLANK(Prog4!H16),"",Prog4!H16)</f>
      </c>
      <c r="D117">
        <f>IF(ISBLANK(Prog4!I16),"",Prog4!I16)</f>
      </c>
      <c r="E117">
        <f>IF(ISBLANK(Prog4!L16),"",Prog4!L16)</f>
      </c>
      <c r="G117" s="6">
        <f t="shared" si="18"/>
      </c>
      <c r="H117" s="6">
        <f t="shared" si="18"/>
      </c>
      <c r="I117" s="6">
        <f t="shared" si="18"/>
      </c>
      <c r="J117" s="6">
        <f t="shared" si="18"/>
      </c>
      <c r="K117" s="6">
        <f t="shared" si="18"/>
      </c>
      <c r="L117" s="6">
        <f t="shared" si="18"/>
      </c>
      <c r="M117" s="70">
        <f t="shared" si="12"/>
      </c>
      <c r="N117" s="70">
        <f t="shared" si="13"/>
      </c>
      <c r="O117" s="70">
        <f t="shared" si="14"/>
      </c>
      <c r="P117" s="70">
        <f t="shared" si="15"/>
      </c>
      <c r="Q117" s="70">
        <f t="shared" si="16"/>
      </c>
      <c r="R117" s="70">
        <f t="shared" si="17"/>
      </c>
    </row>
    <row r="118" spans="1:18" ht="12.75">
      <c r="A118" t="str">
        <f>Prog4!$B$5</f>
        <v>4A</v>
      </c>
      <c r="B118">
        <f>IF(ISBLANK(Prog4!G17),"",Prog4!G17)</f>
      </c>
      <c r="C118">
        <f>IF(ISBLANK(Prog4!H17),"",Prog4!H17)</f>
      </c>
      <c r="D118">
        <f>IF(ISBLANK(Prog4!I17),"",Prog4!I17)</f>
      </c>
      <c r="E118">
        <f>IF(ISBLANK(Prog4!L17),"",Prog4!L17)</f>
      </c>
      <c r="G118" s="6">
        <f t="shared" si="18"/>
      </c>
      <c r="H118" s="6">
        <f t="shared" si="18"/>
      </c>
      <c r="I118" s="6">
        <f t="shared" si="18"/>
      </c>
      <c r="J118" s="6">
        <f t="shared" si="18"/>
      </c>
      <c r="K118" s="6">
        <f t="shared" si="18"/>
      </c>
      <c r="L118" s="6">
        <f t="shared" si="18"/>
      </c>
      <c r="M118" s="70">
        <f t="shared" si="12"/>
      </c>
      <c r="N118" s="70">
        <f t="shared" si="13"/>
      </c>
      <c r="O118" s="70">
        <f t="shared" si="14"/>
      </c>
      <c r="P118" s="70">
        <f t="shared" si="15"/>
      </c>
      <c r="Q118" s="70">
        <f t="shared" si="16"/>
      </c>
      <c r="R118" s="70">
        <f t="shared" si="17"/>
      </c>
    </row>
    <row r="119" spans="1:18" ht="12.75">
      <c r="A119" t="str">
        <f>Prog4!$B$5</f>
        <v>4A</v>
      </c>
      <c r="B119">
        <f>IF(ISBLANK(Prog4!G18),"",Prog4!G18)</f>
      </c>
      <c r="C119">
        <f>IF(ISBLANK(Prog4!H18),"",Prog4!H18)</f>
      </c>
      <c r="D119">
        <f>IF(ISBLANK(Prog4!I18),"",Prog4!I18)</f>
      </c>
      <c r="E119">
        <f>IF(ISBLANK(Prog4!L18),"",Prog4!L18)</f>
      </c>
      <c r="G119" s="6">
        <f t="shared" si="18"/>
      </c>
      <c r="H119" s="6">
        <f t="shared" si="18"/>
      </c>
      <c r="I119" s="6">
        <f t="shared" si="18"/>
      </c>
      <c r="J119" s="6">
        <f t="shared" si="18"/>
      </c>
      <c r="K119" s="6">
        <f t="shared" si="18"/>
      </c>
      <c r="L119" s="6">
        <f t="shared" si="18"/>
      </c>
      <c r="M119" s="70">
        <f t="shared" si="12"/>
      </c>
      <c r="N119" s="70">
        <f t="shared" si="13"/>
      </c>
      <c r="O119" s="70">
        <f t="shared" si="14"/>
      </c>
      <c r="P119" s="70">
        <f t="shared" si="15"/>
      </c>
      <c r="Q119" s="70">
        <f t="shared" si="16"/>
      </c>
      <c r="R119" s="70">
        <f t="shared" si="17"/>
      </c>
    </row>
    <row r="120" spans="1:18" ht="12.75">
      <c r="A120" t="str">
        <f>Prog4!$B$5</f>
        <v>4A</v>
      </c>
      <c r="B120">
        <f>IF(ISBLANK(Prog4!G19),"",Prog4!G19)</f>
      </c>
      <c r="C120">
        <f>IF(ISBLANK(Prog4!H19),"",Prog4!H19)</f>
      </c>
      <c r="D120">
        <f>IF(ISBLANK(Prog4!I19),"",Prog4!I19)</f>
      </c>
      <c r="E120">
        <f>IF(ISBLANK(Prog4!L19),"",Prog4!L19)</f>
      </c>
      <c r="G120" s="6">
        <f t="shared" si="18"/>
      </c>
      <c r="H120" s="6">
        <f t="shared" si="18"/>
      </c>
      <c r="I120" s="6">
        <f t="shared" si="18"/>
      </c>
      <c r="J120" s="6">
        <f t="shared" si="18"/>
      </c>
      <c r="K120" s="6">
        <f t="shared" si="18"/>
      </c>
      <c r="L120" s="6">
        <f t="shared" si="18"/>
      </c>
      <c r="M120" s="70">
        <f t="shared" si="12"/>
      </c>
      <c r="N120" s="70">
        <f t="shared" si="13"/>
      </c>
      <c r="O120" s="70">
        <f t="shared" si="14"/>
      </c>
      <c r="P120" s="70">
        <f t="shared" si="15"/>
      </c>
      <c r="Q120" s="70">
        <f t="shared" si="16"/>
      </c>
      <c r="R120" s="70">
        <f t="shared" si="17"/>
      </c>
    </row>
    <row r="121" spans="1:18" ht="12.75">
      <c r="A121" t="str">
        <f>Prog4!$B$5</f>
        <v>4A</v>
      </c>
      <c r="B121">
        <f>IF(ISBLANK(Prog4!G20),"",Prog4!G20)</f>
      </c>
      <c r="C121">
        <f>IF(ISBLANK(Prog4!H20),"",Prog4!H20)</f>
      </c>
      <c r="D121">
        <f>IF(ISBLANK(Prog4!I20),"",Prog4!I20)</f>
      </c>
      <c r="E121">
        <f>IF(ISBLANK(Prog4!L20),"",Prog4!L20)</f>
      </c>
      <c r="G121" s="6">
        <f t="shared" si="18"/>
      </c>
      <c r="H121" s="6">
        <f t="shared" si="18"/>
      </c>
      <c r="I121" s="6">
        <f t="shared" si="18"/>
      </c>
      <c r="J121" s="6">
        <f t="shared" si="18"/>
      </c>
      <c r="K121" s="6">
        <f t="shared" si="18"/>
      </c>
      <c r="L121" s="6">
        <f t="shared" si="18"/>
      </c>
      <c r="M121" s="70">
        <f t="shared" si="12"/>
      </c>
      <c r="N121" s="70">
        <f t="shared" si="13"/>
      </c>
      <c r="O121" s="70">
        <f t="shared" si="14"/>
      </c>
      <c r="P121" s="70">
        <f t="shared" si="15"/>
      </c>
      <c r="Q121" s="70">
        <f t="shared" si="16"/>
      </c>
      <c r="R121" s="70">
        <f t="shared" si="17"/>
      </c>
    </row>
    <row r="122" spans="1:18" ht="12.75">
      <c r="A122" t="str">
        <f>Prog4!$B$5</f>
        <v>4A</v>
      </c>
      <c r="B122">
        <f>IF(ISBLANK(Prog4!G21),"",Prog4!G21)</f>
      </c>
      <c r="C122">
        <f>IF(ISBLANK(Prog4!H21),"",Prog4!H21)</f>
      </c>
      <c r="D122">
        <f>IF(ISBLANK(Prog4!I21),"",Prog4!I21)</f>
      </c>
      <c r="E122">
        <f>IF(ISBLANK(Prog4!L21),"",Prog4!L21)</f>
      </c>
      <c r="G122" s="6">
        <f t="shared" si="18"/>
      </c>
      <c r="H122" s="6">
        <f t="shared" si="18"/>
      </c>
      <c r="I122" s="6">
        <f t="shared" si="18"/>
      </c>
      <c r="J122" s="6">
        <f t="shared" si="18"/>
      </c>
      <c r="K122" s="6">
        <f t="shared" si="18"/>
      </c>
      <c r="L122" s="6">
        <f t="shared" si="18"/>
      </c>
      <c r="M122" s="70">
        <f t="shared" si="12"/>
      </c>
      <c r="N122" s="70">
        <f t="shared" si="13"/>
      </c>
      <c r="O122" s="70">
        <f t="shared" si="14"/>
      </c>
      <c r="P122" s="70">
        <f t="shared" si="15"/>
      </c>
      <c r="Q122" s="70">
        <f t="shared" si="16"/>
      </c>
      <c r="R122" s="70">
        <f t="shared" si="17"/>
      </c>
    </row>
    <row r="123" spans="1:18" ht="12.75">
      <c r="A123" t="str">
        <f>Prog4!$B$5</f>
        <v>4A</v>
      </c>
      <c r="B123">
        <f>IF(ISBLANK(Prog4!G22),"",Prog4!G22)</f>
      </c>
      <c r="C123">
        <f>IF(ISBLANK(Prog4!H22),"",Prog4!H22)</f>
      </c>
      <c r="D123">
        <f>IF(ISBLANK(Prog4!I22),"",Prog4!I22)</f>
      </c>
      <c r="E123">
        <f>IF(ISBLANK(Prog4!L22),"",Prog4!L22)</f>
      </c>
      <c r="G123" s="6">
        <f t="shared" si="18"/>
      </c>
      <c r="H123" s="6">
        <f t="shared" si="18"/>
      </c>
      <c r="I123" s="6">
        <f t="shared" si="18"/>
      </c>
      <c r="J123" s="6">
        <f t="shared" si="18"/>
      </c>
      <c r="K123" s="6">
        <f t="shared" si="18"/>
      </c>
      <c r="L123" s="6">
        <f t="shared" si="18"/>
      </c>
      <c r="M123" s="70">
        <f t="shared" si="12"/>
      </c>
      <c r="N123" s="70">
        <f t="shared" si="13"/>
      </c>
      <c r="O123" s="70">
        <f t="shared" si="14"/>
      </c>
      <c r="P123" s="70">
        <f t="shared" si="15"/>
      </c>
      <c r="Q123" s="70">
        <f t="shared" si="16"/>
      </c>
      <c r="R123" s="70">
        <f t="shared" si="17"/>
      </c>
    </row>
    <row r="124" spans="1:18" ht="12.75">
      <c r="A124" t="str">
        <f>Prog4!$B$5</f>
        <v>4A</v>
      </c>
      <c r="B124">
        <f>IF(ISBLANK(Prog4!G23),"",Prog4!G23)</f>
      </c>
      <c r="C124">
        <f>IF(ISBLANK(Prog4!H23),"",Prog4!H23)</f>
      </c>
      <c r="D124">
        <f>IF(ISBLANK(Prog4!I23),"",Prog4!I23)</f>
      </c>
      <c r="E124">
        <f>IF(ISBLANK(Prog4!L23),"",Prog4!L23)</f>
      </c>
      <c r="G124" s="6">
        <f t="shared" si="18"/>
      </c>
      <c r="H124" s="6">
        <f t="shared" si="18"/>
      </c>
      <c r="I124" s="6">
        <f t="shared" si="18"/>
      </c>
      <c r="J124" s="6">
        <f t="shared" si="18"/>
      </c>
      <c r="K124" s="6">
        <f t="shared" si="18"/>
      </c>
      <c r="L124" s="6">
        <f t="shared" si="18"/>
      </c>
      <c r="M124" s="70">
        <f t="shared" si="12"/>
      </c>
      <c r="N124" s="70">
        <f t="shared" si="13"/>
      </c>
      <c r="O124" s="70">
        <f t="shared" si="14"/>
      </c>
      <c r="P124" s="70">
        <f t="shared" si="15"/>
      </c>
      <c r="Q124" s="70">
        <f t="shared" si="16"/>
      </c>
      <c r="R124" s="70">
        <f t="shared" si="17"/>
      </c>
    </row>
    <row r="125" spans="1:18" ht="12.75">
      <c r="A125" t="str">
        <f>Prog4!$B$5</f>
        <v>4A</v>
      </c>
      <c r="B125">
        <f>IF(ISBLANK(Prog4!G24),"",Prog4!G24)</f>
      </c>
      <c r="C125">
        <f>IF(ISBLANK(Prog4!H24),"",Prog4!H24)</f>
      </c>
      <c r="D125">
        <f>IF(ISBLANK(Prog4!I24),"",Prog4!I24)</f>
      </c>
      <c r="E125">
        <f>IF(ISBLANK(Prog4!L24),"",Prog4!L24)</f>
      </c>
      <c r="G125" s="6">
        <f t="shared" si="18"/>
      </c>
      <c r="H125" s="6">
        <f t="shared" si="18"/>
      </c>
      <c r="I125" s="6">
        <f t="shared" si="18"/>
      </c>
      <c r="J125" s="6">
        <f t="shared" si="18"/>
      </c>
      <c r="K125" s="6">
        <f t="shared" si="18"/>
      </c>
      <c r="L125" s="6">
        <f t="shared" si="18"/>
      </c>
      <c r="M125" s="70">
        <f t="shared" si="12"/>
      </c>
      <c r="N125" s="70">
        <f t="shared" si="13"/>
      </c>
      <c r="O125" s="70">
        <f t="shared" si="14"/>
      </c>
      <c r="P125" s="70">
        <f t="shared" si="15"/>
      </c>
      <c r="Q125" s="70">
        <f t="shared" si="16"/>
      </c>
      <c r="R125" s="70">
        <f t="shared" si="17"/>
      </c>
    </row>
    <row r="126" spans="1:18" ht="12.75">
      <c r="A126" t="str">
        <f>Prog4!$B$5</f>
        <v>4A</v>
      </c>
      <c r="B126">
        <f>IF(ISBLANK(Prog4!G25),"",Prog4!G25)</f>
      </c>
      <c r="C126">
        <f>IF(ISBLANK(Prog4!H25),"",Prog4!H25)</f>
      </c>
      <c r="D126">
        <f>IF(ISBLANK(Prog4!I25),"",Prog4!I25)</f>
      </c>
      <c r="E126">
        <f>IF(ISBLANK(Prog4!L25),"",Prog4!L25)</f>
      </c>
      <c r="G126" s="6">
        <f t="shared" si="18"/>
      </c>
      <c r="H126" s="6">
        <f t="shared" si="18"/>
      </c>
      <c r="I126" s="6">
        <f t="shared" si="18"/>
      </c>
      <c r="J126" s="6">
        <f t="shared" si="18"/>
      </c>
      <c r="K126" s="6">
        <f t="shared" si="18"/>
      </c>
      <c r="L126" s="6">
        <f t="shared" si="18"/>
      </c>
      <c r="M126" s="70">
        <f t="shared" si="12"/>
      </c>
      <c r="N126" s="70">
        <f t="shared" si="13"/>
      </c>
      <c r="O126" s="70">
        <f t="shared" si="14"/>
      </c>
      <c r="P126" s="70">
        <f t="shared" si="15"/>
      </c>
      <c r="Q126" s="70">
        <f t="shared" si="16"/>
      </c>
      <c r="R126" s="70">
        <f t="shared" si="17"/>
      </c>
    </row>
    <row r="127" spans="1:18" ht="12.75">
      <c r="A127" t="str">
        <f>Prog4!$B$5</f>
        <v>4A</v>
      </c>
      <c r="B127">
        <f>IF(ISBLANK(Prog4!G26),"",Prog4!G26)</f>
      </c>
      <c r="C127">
        <f>IF(ISBLANK(Prog4!H26),"",Prog4!H26)</f>
      </c>
      <c r="D127">
        <f>IF(ISBLANK(Prog4!I26),"",Prog4!I26)</f>
      </c>
      <c r="E127">
        <f>IF(ISBLANK(Prog4!L26),"",Prog4!L26)</f>
      </c>
      <c r="G127" s="6">
        <f t="shared" si="18"/>
      </c>
      <c r="H127" s="6">
        <f t="shared" si="18"/>
      </c>
      <c r="I127" s="6">
        <f t="shared" si="18"/>
      </c>
      <c r="J127" s="6">
        <f t="shared" si="18"/>
      </c>
      <c r="K127" s="6">
        <f t="shared" si="18"/>
      </c>
      <c r="L127" s="6">
        <f t="shared" si="18"/>
      </c>
      <c r="M127" s="70">
        <f t="shared" si="12"/>
      </c>
      <c r="N127" s="70">
        <f t="shared" si="13"/>
      </c>
      <c r="O127" s="70">
        <f t="shared" si="14"/>
      </c>
      <c r="P127" s="70">
        <f t="shared" si="15"/>
      </c>
      <c r="Q127" s="70">
        <f t="shared" si="16"/>
      </c>
      <c r="R127" s="70">
        <f t="shared" si="17"/>
      </c>
    </row>
    <row r="128" spans="1:18" ht="12.75">
      <c r="A128" t="str">
        <f>Prog4!$B$5</f>
        <v>4A</v>
      </c>
      <c r="B128">
        <f>IF(ISBLANK(Prog4!G27),"",Prog4!G27)</f>
      </c>
      <c r="C128">
        <f>IF(ISBLANK(Prog4!H27),"",Prog4!H27)</f>
      </c>
      <c r="D128">
        <f>IF(ISBLANK(Prog4!I27),"",Prog4!I27)</f>
      </c>
      <c r="E128">
        <f>IF(ISBLANK(Prog4!L27),"",Prog4!L27)</f>
      </c>
      <c r="G128" s="6">
        <f t="shared" si="18"/>
      </c>
      <c r="H128" s="6">
        <f t="shared" si="18"/>
      </c>
      <c r="I128" s="6">
        <f t="shared" si="18"/>
      </c>
      <c r="J128" s="6">
        <f t="shared" si="18"/>
      </c>
      <c r="K128" s="6">
        <f t="shared" si="18"/>
      </c>
      <c r="L128" s="6">
        <f t="shared" si="18"/>
      </c>
      <c r="M128" s="70">
        <f t="shared" si="12"/>
      </c>
      <c r="N128" s="70">
        <f t="shared" si="13"/>
      </c>
      <c r="O128" s="70">
        <f t="shared" si="14"/>
      </c>
      <c r="P128" s="70">
        <f t="shared" si="15"/>
      </c>
      <c r="Q128" s="70">
        <f t="shared" si="16"/>
      </c>
      <c r="R128" s="70">
        <f t="shared" si="17"/>
      </c>
    </row>
    <row r="129" spans="1:18" ht="12.75">
      <c r="A129" t="str">
        <f>Prog4!$B$5</f>
        <v>4A</v>
      </c>
      <c r="B129">
        <f>IF(ISBLANK(Prog4!G28),"",Prog4!G28)</f>
      </c>
      <c r="C129">
        <f>IF(ISBLANK(Prog4!H28),"",Prog4!H28)</f>
      </c>
      <c r="D129">
        <f>IF(ISBLANK(Prog4!I28),"",Prog4!I28)</f>
      </c>
      <c r="E129">
        <f>IF(ISBLANK(Prog4!L28),"",Prog4!L28)</f>
      </c>
      <c r="G129" s="6">
        <f t="shared" si="18"/>
      </c>
      <c r="H129" s="6">
        <f t="shared" si="18"/>
      </c>
      <c r="I129" s="6">
        <f t="shared" si="18"/>
      </c>
      <c r="J129" s="6">
        <f t="shared" si="18"/>
      </c>
      <c r="K129" s="6">
        <f t="shared" si="18"/>
      </c>
      <c r="L129" s="6">
        <f t="shared" si="18"/>
      </c>
      <c r="M129" s="70">
        <f t="shared" si="12"/>
      </c>
      <c r="N129" s="70">
        <f t="shared" si="13"/>
      </c>
      <c r="O129" s="70">
        <f t="shared" si="14"/>
      </c>
      <c r="P129" s="70">
        <f t="shared" si="15"/>
      </c>
      <c r="Q129" s="70">
        <f t="shared" si="16"/>
      </c>
      <c r="R129" s="70">
        <f t="shared" si="17"/>
      </c>
    </row>
    <row r="130" spans="1:18" ht="12.75">
      <c r="A130" t="str">
        <f>Prog4!$B$5</f>
        <v>4A</v>
      </c>
      <c r="B130">
        <f>IF(ISBLANK(Prog4!G29),"",Prog4!G29)</f>
      </c>
      <c r="C130">
        <f>IF(ISBLANK(Prog4!H29),"",Prog4!H29)</f>
      </c>
      <c r="D130">
        <f>IF(ISBLANK(Prog4!I29),"",Prog4!I29)</f>
      </c>
      <c r="E130">
        <f>IF(ISBLANK(Prog4!L29),"",Prog4!L29)</f>
      </c>
      <c r="G130" s="6">
        <f aca="true" t="shared" si="19" ref="G130:L161">IF(AND($C130=G$9,$D130&gt;0),$E130/$D130,"")</f>
      </c>
      <c r="H130" s="6">
        <f t="shared" si="19"/>
      </c>
      <c r="I130" s="6">
        <f t="shared" si="19"/>
      </c>
      <c r="J130" s="6">
        <f t="shared" si="19"/>
      </c>
      <c r="K130" s="6">
        <f t="shared" si="19"/>
      </c>
      <c r="L130" s="6">
        <f t="shared" si="19"/>
      </c>
      <c r="M130" s="70">
        <f t="shared" si="12"/>
      </c>
      <c r="N130" s="70">
        <f t="shared" si="13"/>
      </c>
      <c r="O130" s="70">
        <f t="shared" si="14"/>
      </c>
      <c r="P130" s="70">
        <f t="shared" si="15"/>
      </c>
      <c r="Q130" s="70">
        <f t="shared" si="16"/>
      </c>
      <c r="R130" s="70">
        <f t="shared" si="17"/>
      </c>
    </row>
    <row r="131" spans="1:18" ht="12.75">
      <c r="A131" t="str">
        <f>Prog4!$B$5</f>
        <v>4A</v>
      </c>
      <c r="B131">
        <f>IF(ISBLANK(Prog4!G30),"",Prog4!G30)</f>
      </c>
      <c r="C131">
        <f>IF(ISBLANK(Prog4!H30),"",Prog4!H30)</f>
      </c>
      <c r="D131">
        <f>IF(ISBLANK(Prog4!I30),"",Prog4!I30)</f>
      </c>
      <c r="E131">
        <f>IF(ISBLANK(Prog4!L30),"",Prog4!L30)</f>
      </c>
      <c r="G131" s="6">
        <f t="shared" si="19"/>
      </c>
      <c r="H131" s="6">
        <f t="shared" si="19"/>
      </c>
      <c r="I131" s="6">
        <f t="shared" si="19"/>
      </c>
      <c r="J131" s="6">
        <f t="shared" si="19"/>
      </c>
      <c r="K131" s="6">
        <f t="shared" si="19"/>
      </c>
      <c r="L131" s="6">
        <f t="shared" si="19"/>
      </c>
      <c r="M131" s="70">
        <f t="shared" si="12"/>
      </c>
      <c r="N131" s="70">
        <f t="shared" si="13"/>
      </c>
      <c r="O131" s="70">
        <f t="shared" si="14"/>
      </c>
      <c r="P131" s="70">
        <f t="shared" si="15"/>
      </c>
      <c r="Q131" s="70">
        <f t="shared" si="16"/>
      </c>
      <c r="R131" s="70">
        <f t="shared" si="17"/>
      </c>
    </row>
    <row r="132" spans="1:18" ht="12.75">
      <c r="A132" t="str">
        <f>Prog4!$B$5</f>
        <v>4A</v>
      </c>
      <c r="B132">
        <f>IF(ISBLANK(Prog4!G31),"",Prog4!G31)</f>
      </c>
      <c r="C132">
        <f>IF(ISBLANK(Prog4!H31),"",Prog4!H31)</f>
      </c>
      <c r="D132">
        <f>IF(ISBLANK(Prog4!I31),"",Prog4!I31)</f>
      </c>
      <c r="E132">
        <f>IF(ISBLANK(Prog4!L31),"",Prog4!L31)</f>
      </c>
      <c r="G132" s="6">
        <f t="shared" si="19"/>
      </c>
      <c r="H132" s="6">
        <f t="shared" si="19"/>
      </c>
      <c r="I132" s="6">
        <f t="shared" si="19"/>
      </c>
      <c r="J132" s="6">
        <f t="shared" si="19"/>
      </c>
      <c r="K132" s="6">
        <f t="shared" si="19"/>
      </c>
      <c r="L132" s="6">
        <f t="shared" si="19"/>
      </c>
      <c r="M132" s="70">
        <f t="shared" si="12"/>
      </c>
      <c r="N132" s="70">
        <f t="shared" si="13"/>
      </c>
      <c r="O132" s="70">
        <f t="shared" si="14"/>
      </c>
      <c r="P132" s="70">
        <f t="shared" si="15"/>
      </c>
      <c r="Q132" s="70">
        <f t="shared" si="16"/>
      </c>
      <c r="R132" s="70">
        <f t="shared" si="17"/>
      </c>
    </row>
    <row r="133" spans="1:18" ht="12.75">
      <c r="A133" t="str">
        <f>Prog4!$B$5</f>
        <v>4A</v>
      </c>
      <c r="B133">
        <f>IF(ISBLANK(Prog4!G32),"",Prog4!G32)</f>
      </c>
      <c r="C133">
        <f>IF(ISBLANK(Prog4!H32),"",Prog4!H32)</f>
      </c>
      <c r="D133">
        <f>IF(ISBLANK(Prog4!I32),"",Prog4!I32)</f>
      </c>
      <c r="E133">
        <f>IF(ISBLANK(Prog4!L32),"",Prog4!L32)</f>
      </c>
      <c r="G133" s="6">
        <f t="shared" si="19"/>
      </c>
      <c r="H133" s="6">
        <f t="shared" si="19"/>
      </c>
      <c r="I133" s="6">
        <f t="shared" si="19"/>
      </c>
      <c r="J133" s="6">
        <f t="shared" si="19"/>
      </c>
      <c r="K133" s="6">
        <f t="shared" si="19"/>
      </c>
      <c r="L133" s="6">
        <f t="shared" si="19"/>
      </c>
      <c r="M133" s="70">
        <f t="shared" si="12"/>
      </c>
      <c r="N133" s="70">
        <f t="shared" si="13"/>
      </c>
      <c r="O133" s="70">
        <f t="shared" si="14"/>
      </c>
      <c r="P133" s="70">
        <f t="shared" si="15"/>
      </c>
      <c r="Q133" s="70">
        <f t="shared" si="16"/>
      </c>
      <c r="R133" s="70">
        <f t="shared" si="17"/>
      </c>
    </row>
    <row r="134" spans="1:18" ht="12.75">
      <c r="A134" t="str">
        <f>Prog4!$B$5</f>
        <v>4A</v>
      </c>
      <c r="B134">
        <f>IF(ISBLANK(Prog4!G33),"",Prog4!G33)</f>
      </c>
      <c r="C134">
        <f>IF(ISBLANK(Prog4!H33),"",Prog4!H33)</f>
      </c>
      <c r="D134">
        <f>IF(ISBLANK(Prog4!I33),"",Prog4!I33)</f>
      </c>
      <c r="E134">
        <f>IF(ISBLANK(Prog4!L33),"",Prog4!L33)</f>
      </c>
      <c r="G134" s="6">
        <f t="shared" si="19"/>
      </c>
      <c r="H134" s="6">
        <f t="shared" si="19"/>
      </c>
      <c r="I134" s="6">
        <f t="shared" si="19"/>
      </c>
      <c r="J134" s="6">
        <f t="shared" si="19"/>
      </c>
      <c r="K134" s="6">
        <f t="shared" si="19"/>
      </c>
      <c r="L134" s="6">
        <f t="shared" si="19"/>
      </c>
      <c r="M134" s="70">
        <f t="shared" si="12"/>
      </c>
      <c r="N134" s="70">
        <f t="shared" si="13"/>
      </c>
      <c r="O134" s="70">
        <f t="shared" si="14"/>
      </c>
      <c r="P134" s="70">
        <f t="shared" si="15"/>
      </c>
      <c r="Q134" s="70">
        <f t="shared" si="16"/>
      </c>
      <c r="R134" s="70">
        <f t="shared" si="17"/>
      </c>
    </row>
    <row r="135" spans="1:18" ht="12.75">
      <c r="A135" t="str">
        <f>Prog4!$B$5</f>
        <v>4A</v>
      </c>
      <c r="B135">
        <f>IF(ISBLANK(Prog4!G34),"",Prog4!G34)</f>
      </c>
      <c r="C135">
        <f>IF(ISBLANK(Prog4!H34),"",Prog4!H34)</f>
      </c>
      <c r="D135">
        <f>IF(ISBLANK(Prog4!I34),"",Prog4!I34)</f>
      </c>
      <c r="E135">
        <f>IF(ISBLANK(Prog4!L34),"",Prog4!L34)</f>
      </c>
      <c r="G135" s="6">
        <f t="shared" si="19"/>
      </c>
      <c r="H135" s="6">
        <f t="shared" si="19"/>
      </c>
      <c r="I135" s="6">
        <f t="shared" si="19"/>
      </c>
      <c r="J135" s="6">
        <f t="shared" si="19"/>
      </c>
      <c r="K135" s="6">
        <f t="shared" si="19"/>
      </c>
      <c r="L135" s="6">
        <f t="shared" si="19"/>
      </c>
      <c r="M135" s="70">
        <f t="shared" si="12"/>
      </c>
      <c r="N135" s="70">
        <f t="shared" si="13"/>
      </c>
      <c r="O135" s="70">
        <f t="shared" si="14"/>
      </c>
      <c r="P135" s="70">
        <f t="shared" si="15"/>
      </c>
      <c r="Q135" s="70">
        <f t="shared" si="16"/>
      </c>
      <c r="R135" s="70">
        <f t="shared" si="17"/>
      </c>
    </row>
    <row r="136" spans="1:18" ht="12.75">
      <c r="A136" t="str">
        <f>Prog4!$B$5</f>
        <v>4A</v>
      </c>
      <c r="B136">
        <f>IF(ISBLANK(Prog4!G35),"",Prog4!G35)</f>
      </c>
      <c r="C136">
        <f>IF(ISBLANK(Prog4!H35),"",Prog4!H35)</f>
      </c>
      <c r="D136">
        <f>IF(ISBLANK(Prog4!I35),"",Prog4!I35)</f>
      </c>
      <c r="E136">
        <f>IF(ISBLANK(Prog4!L35),"",Prog4!L35)</f>
      </c>
      <c r="G136" s="6">
        <f t="shared" si="19"/>
      </c>
      <c r="H136" s="6">
        <f t="shared" si="19"/>
      </c>
      <c r="I136" s="6">
        <f t="shared" si="19"/>
      </c>
      <c r="J136" s="6">
        <f t="shared" si="19"/>
      </c>
      <c r="K136" s="6">
        <f t="shared" si="19"/>
      </c>
      <c r="L136" s="6">
        <f t="shared" si="19"/>
      </c>
      <c r="M136" s="70">
        <f t="shared" si="12"/>
      </c>
      <c r="N136" s="70">
        <f t="shared" si="13"/>
      </c>
      <c r="O136" s="70">
        <f t="shared" si="14"/>
      </c>
      <c r="P136" s="70">
        <f t="shared" si="15"/>
      </c>
      <c r="Q136" s="70">
        <f t="shared" si="16"/>
      </c>
      <c r="R136" s="70">
        <f t="shared" si="17"/>
      </c>
    </row>
    <row r="137" spans="1:18" ht="12.75">
      <c r="A137" t="str">
        <f>Prog4!$B$5</f>
        <v>4A</v>
      </c>
      <c r="B137">
        <f>IF(ISBLANK(Prog4!G36),"",Prog4!G36)</f>
      </c>
      <c r="C137">
        <f>IF(ISBLANK(Prog4!H36),"",Prog4!H36)</f>
      </c>
      <c r="D137">
        <f>IF(ISBLANK(Prog4!I36),"",Prog4!I36)</f>
      </c>
      <c r="E137">
        <f>IF(ISBLANK(Prog4!L36),"",Prog4!L36)</f>
      </c>
      <c r="G137" s="6">
        <f t="shared" si="19"/>
      </c>
      <c r="H137" s="6">
        <f t="shared" si="19"/>
      </c>
      <c r="I137" s="6">
        <f t="shared" si="19"/>
      </c>
      <c r="J137" s="6">
        <f t="shared" si="19"/>
      </c>
      <c r="K137" s="6">
        <f t="shared" si="19"/>
      </c>
      <c r="L137" s="6">
        <f t="shared" si="19"/>
      </c>
      <c r="M137" s="70">
        <f t="shared" si="12"/>
      </c>
      <c r="N137" s="70">
        <f t="shared" si="13"/>
      </c>
      <c r="O137" s="70">
        <f t="shared" si="14"/>
      </c>
      <c r="P137" s="70">
        <f t="shared" si="15"/>
      </c>
      <c r="Q137" s="70">
        <f t="shared" si="16"/>
      </c>
      <c r="R137" s="70">
        <f t="shared" si="17"/>
      </c>
    </row>
    <row r="138" spans="1:18" ht="12.75">
      <c r="A138" t="str">
        <f>Prog4!$B$5</f>
        <v>4A</v>
      </c>
      <c r="B138">
        <f>IF(ISBLANK(Prog4!G37),"",Prog4!G37)</f>
      </c>
      <c r="C138">
        <f>IF(ISBLANK(Prog4!H37),"",Prog4!H37)</f>
      </c>
      <c r="D138">
        <f>IF(ISBLANK(Prog4!I37),"",Prog4!I37)</f>
      </c>
      <c r="E138">
        <f>IF(ISBLANK(Prog4!L37),"",Prog4!L37)</f>
      </c>
      <c r="G138" s="6">
        <f t="shared" si="19"/>
      </c>
      <c r="H138" s="6">
        <f t="shared" si="19"/>
      </c>
      <c r="I138" s="6">
        <f t="shared" si="19"/>
      </c>
      <c r="J138" s="6">
        <f t="shared" si="19"/>
      </c>
      <c r="K138" s="6">
        <f t="shared" si="19"/>
      </c>
      <c r="L138" s="6">
        <f t="shared" si="19"/>
      </c>
      <c r="M138" s="70">
        <f t="shared" si="12"/>
      </c>
      <c r="N138" s="70">
        <f t="shared" si="13"/>
      </c>
      <c r="O138" s="70">
        <f t="shared" si="14"/>
      </c>
      <c r="P138" s="70">
        <f t="shared" si="15"/>
      </c>
      <c r="Q138" s="70">
        <f t="shared" si="16"/>
      </c>
      <c r="R138" s="70">
        <f t="shared" si="17"/>
      </c>
    </row>
    <row r="139" spans="1:18" ht="12.75">
      <c r="A139" t="str">
        <f>Prog4!$B$5</f>
        <v>4A</v>
      </c>
      <c r="B139">
        <f>IF(ISBLANK(Prog4!G38),"",Prog4!G38)</f>
      </c>
      <c r="C139">
        <f>IF(ISBLANK(Prog4!H38),"",Prog4!H38)</f>
      </c>
      <c r="D139">
        <f>IF(ISBLANK(Prog4!I38),"",Prog4!I38)</f>
      </c>
      <c r="E139">
        <f>IF(ISBLANK(Prog4!L38),"",Prog4!L38)</f>
      </c>
      <c r="G139" s="6">
        <f t="shared" si="19"/>
      </c>
      <c r="H139" s="6">
        <f t="shared" si="19"/>
      </c>
      <c r="I139" s="6">
        <f t="shared" si="19"/>
      </c>
      <c r="J139" s="6">
        <f t="shared" si="19"/>
      </c>
      <c r="K139" s="6">
        <f t="shared" si="19"/>
      </c>
      <c r="L139" s="6">
        <f t="shared" si="19"/>
      </c>
      <c r="M139" s="70">
        <f aca="true" t="shared" si="20" ref="M139:M202">IF(ISNUMBER(G139),LN(G139),"")</f>
      </c>
      <c r="N139" s="70">
        <f aca="true" t="shared" si="21" ref="N139:N202">IF(ISNUMBER(H139),LN(H139),"")</f>
      </c>
      <c r="O139" s="70">
        <f aca="true" t="shared" si="22" ref="O139:O202">IF(ISNUMBER(I139),LN(I139),"")</f>
      </c>
      <c r="P139" s="70">
        <f aca="true" t="shared" si="23" ref="P139:P202">IF(ISNUMBER(J139),LN(J139),"")</f>
      </c>
      <c r="Q139" s="70">
        <f aca="true" t="shared" si="24" ref="Q139:Q202">IF(ISNUMBER(K139),LN(K139),"")</f>
      </c>
      <c r="R139" s="70">
        <f aca="true" t="shared" si="25" ref="R139:R202">IF(ISNUMBER(L139),LN(L139),"")</f>
      </c>
    </row>
    <row r="140" spans="1:18" ht="12.75">
      <c r="A140" t="str">
        <f>Prog4!$B$5</f>
        <v>4A</v>
      </c>
      <c r="B140">
        <f>IF(ISBLANK(Prog4!G39),"",Prog4!G39)</f>
      </c>
      <c r="C140">
        <f>IF(ISBLANK(Prog4!H39),"",Prog4!H39)</f>
      </c>
      <c r="D140">
        <f>IF(ISBLANK(Prog4!I39),"",Prog4!I39)</f>
      </c>
      <c r="E140">
        <f>IF(ISBLANK(Prog4!L39),"",Prog4!L39)</f>
      </c>
      <c r="G140" s="6">
        <f t="shared" si="19"/>
      </c>
      <c r="H140" s="6">
        <f t="shared" si="19"/>
      </c>
      <c r="I140" s="6">
        <f t="shared" si="19"/>
      </c>
      <c r="J140" s="6">
        <f t="shared" si="19"/>
      </c>
      <c r="K140" s="6">
        <f t="shared" si="19"/>
      </c>
      <c r="L140" s="6">
        <f t="shared" si="19"/>
      </c>
      <c r="M140" s="70">
        <f t="shared" si="20"/>
      </c>
      <c r="N140" s="70">
        <f t="shared" si="21"/>
      </c>
      <c r="O140" s="70">
        <f t="shared" si="22"/>
      </c>
      <c r="P140" s="70">
        <f t="shared" si="23"/>
      </c>
      <c r="Q140" s="70">
        <f t="shared" si="24"/>
      </c>
      <c r="R140" s="70">
        <f t="shared" si="25"/>
      </c>
    </row>
    <row r="141" spans="1:18" ht="12.75">
      <c r="A141" t="str">
        <f>Prog4!$B$5</f>
        <v>4A</v>
      </c>
      <c r="B141">
        <f>IF(ISBLANK(Prog4!G40),"",Prog4!G40)</f>
      </c>
      <c r="C141">
        <f>IF(ISBLANK(Prog4!H40),"",Prog4!H40)</f>
      </c>
      <c r="D141">
        <f>IF(ISBLANK(Prog4!I40),"",Prog4!I40)</f>
      </c>
      <c r="E141">
        <f>IF(ISBLANK(Prog4!L40),"",Prog4!L40)</f>
      </c>
      <c r="G141" s="6">
        <f t="shared" si="19"/>
      </c>
      <c r="H141" s="6">
        <f t="shared" si="19"/>
      </c>
      <c r="I141" s="6">
        <f t="shared" si="19"/>
      </c>
      <c r="J141" s="6">
        <f t="shared" si="19"/>
      </c>
      <c r="K141" s="6">
        <f t="shared" si="19"/>
      </c>
      <c r="L141" s="6">
        <f t="shared" si="19"/>
      </c>
      <c r="M141" s="70">
        <f t="shared" si="20"/>
      </c>
      <c r="N141" s="70">
        <f t="shared" si="21"/>
      </c>
      <c r="O141" s="70">
        <f t="shared" si="22"/>
      </c>
      <c r="P141" s="70">
        <f t="shared" si="23"/>
      </c>
      <c r="Q141" s="70">
        <f t="shared" si="24"/>
      </c>
      <c r="R141" s="70">
        <f t="shared" si="25"/>
      </c>
    </row>
    <row r="142" spans="1:18" ht="12.75">
      <c r="A142" t="str">
        <f>Prog4!$B$5</f>
        <v>4A</v>
      </c>
      <c r="B142">
        <f>IF(ISBLANK(Prog4!G41),"",Prog4!G41)</f>
      </c>
      <c r="C142">
        <f>IF(ISBLANK(Prog4!H41),"",Prog4!H41)</f>
      </c>
      <c r="D142">
        <f>IF(ISBLANK(Prog4!I41),"",Prog4!I41)</f>
      </c>
      <c r="E142">
        <f>IF(ISBLANK(Prog4!L41),"",Prog4!L41)</f>
      </c>
      <c r="G142" s="6">
        <f t="shared" si="19"/>
      </c>
      <c r="H142" s="6">
        <f t="shared" si="19"/>
      </c>
      <c r="I142" s="6">
        <f t="shared" si="19"/>
      </c>
      <c r="J142" s="6">
        <f t="shared" si="19"/>
      </c>
      <c r="K142" s="6">
        <f t="shared" si="19"/>
      </c>
      <c r="L142" s="6">
        <f t="shared" si="19"/>
      </c>
      <c r="M142" s="70">
        <f t="shared" si="20"/>
      </c>
      <c r="N142" s="70">
        <f t="shared" si="21"/>
      </c>
      <c r="O142" s="70">
        <f t="shared" si="22"/>
      </c>
      <c r="P142" s="70">
        <f t="shared" si="23"/>
      </c>
      <c r="Q142" s="70">
        <f t="shared" si="24"/>
      </c>
      <c r="R142" s="70">
        <f t="shared" si="25"/>
      </c>
    </row>
    <row r="143" spans="1:18" ht="12.75">
      <c r="A143" t="str">
        <f>Prog4!$B$5</f>
        <v>4A</v>
      </c>
      <c r="B143">
        <f>IF(ISBLANK(Prog4!G42),"",Prog4!G42)</f>
      </c>
      <c r="C143">
        <f>IF(ISBLANK(Prog4!H42),"",Prog4!H42)</f>
      </c>
      <c r="D143">
        <f>IF(ISBLANK(Prog4!I42),"",Prog4!I42)</f>
      </c>
      <c r="E143">
        <f>IF(ISBLANK(Prog4!L42),"",Prog4!L42)</f>
      </c>
      <c r="G143" s="6">
        <f t="shared" si="19"/>
      </c>
      <c r="H143" s="6">
        <f t="shared" si="19"/>
      </c>
      <c r="I143" s="6">
        <f t="shared" si="19"/>
      </c>
      <c r="J143" s="6">
        <f t="shared" si="19"/>
      </c>
      <c r="K143" s="6">
        <f t="shared" si="19"/>
      </c>
      <c r="L143" s="6">
        <f t="shared" si="19"/>
      </c>
      <c r="M143" s="70">
        <f t="shared" si="20"/>
      </c>
      <c r="N143" s="70">
        <f t="shared" si="21"/>
      </c>
      <c r="O143" s="70">
        <f t="shared" si="22"/>
      </c>
      <c r="P143" s="70">
        <f t="shared" si="23"/>
      </c>
      <c r="Q143" s="70">
        <f t="shared" si="24"/>
      </c>
      <c r="R143" s="70">
        <f t="shared" si="25"/>
      </c>
    </row>
    <row r="144" spans="1:18" ht="12.75">
      <c r="A144" t="str">
        <f>Prog4!$B$5</f>
        <v>4A</v>
      </c>
      <c r="B144">
        <f>IF(ISBLANK(Prog4!G43),"",Prog4!G43)</f>
      </c>
      <c r="C144">
        <f>IF(ISBLANK(Prog4!H43),"",Prog4!H43)</f>
      </c>
      <c r="D144">
        <f>IF(ISBLANK(Prog4!I43),"",Prog4!I43)</f>
      </c>
      <c r="E144">
        <f>IF(ISBLANK(Prog4!L43),"",Prog4!L43)</f>
      </c>
      <c r="G144" s="6">
        <f t="shared" si="19"/>
      </c>
      <c r="H144" s="6">
        <f t="shared" si="19"/>
      </c>
      <c r="I144" s="6">
        <f t="shared" si="19"/>
      </c>
      <c r="J144" s="6">
        <f t="shared" si="19"/>
      </c>
      <c r="K144" s="6">
        <f t="shared" si="19"/>
      </c>
      <c r="L144" s="6">
        <f t="shared" si="19"/>
      </c>
      <c r="M144" s="70">
        <f t="shared" si="20"/>
      </c>
      <c r="N144" s="70">
        <f t="shared" si="21"/>
      </c>
      <c r="O144" s="70">
        <f t="shared" si="22"/>
      </c>
      <c r="P144" s="70">
        <f t="shared" si="23"/>
      </c>
      <c r="Q144" s="70">
        <f t="shared" si="24"/>
      </c>
      <c r="R144" s="70">
        <f t="shared" si="25"/>
      </c>
    </row>
    <row r="145" spans="1:18" ht="12.75">
      <c r="A145" t="str">
        <f>Prog4!$B$5</f>
        <v>4A</v>
      </c>
      <c r="B145">
        <f>IF(ISBLANK(Prog4!G44),"",Prog4!G44)</f>
      </c>
      <c r="C145">
        <f>IF(ISBLANK(Prog4!H44),"",Prog4!H44)</f>
      </c>
      <c r="D145">
        <f>IF(ISBLANK(Prog4!I44),"",Prog4!I44)</f>
      </c>
      <c r="E145">
        <f>IF(ISBLANK(Prog4!L44),"",Prog4!L44)</f>
      </c>
      <c r="G145" s="6">
        <f t="shared" si="19"/>
      </c>
      <c r="H145" s="6">
        <f t="shared" si="19"/>
      </c>
      <c r="I145" s="6">
        <f t="shared" si="19"/>
      </c>
      <c r="J145" s="6">
        <f t="shared" si="19"/>
      </c>
      <c r="K145" s="6">
        <f t="shared" si="19"/>
      </c>
      <c r="L145" s="6">
        <f t="shared" si="19"/>
      </c>
      <c r="M145" s="70">
        <f t="shared" si="20"/>
      </c>
      <c r="N145" s="70">
        <f t="shared" si="21"/>
      </c>
      <c r="O145" s="70">
        <f t="shared" si="22"/>
      </c>
      <c r="P145" s="70">
        <f t="shared" si="23"/>
      </c>
      <c r="Q145" s="70">
        <f t="shared" si="24"/>
      </c>
      <c r="R145" s="70">
        <f t="shared" si="25"/>
      </c>
    </row>
    <row r="146" spans="1:18" ht="12.75">
      <c r="A146" t="str">
        <f>Prog5!$B$5</f>
        <v>5A</v>
      </c>
      <c r="B146">
        <f>IF(ISBLANK(Prog5!G11),"",Prog5!G11)</f>
      </c>
      <c r="C146">
        <f>IF(ISBLANK(Prog5!H11),"",Prog5!H11)</f>
      </c>
      <c r="D146">
        <f>IF(ISBLANK(Prog5!I11),"",Prog5!I11)</f>
      </c>
      <c r="E146">
        <f>IF(ISBLANK(Prog5!L11),"",Prog5!L11)</f>
      </c>
      <c r="G146" s="6">
        <f t="shared" si="19"/>
      </c>
      <c r="H146" s="6">
        <f t="shared" si="19"/>
      </c>
      <c r="I146" s="6">
        <f t="shared" si="19"/>
      </c>
      <c r="J146" s="6">
        <f t="shared" si="19"/>
      </c>
      <c r="K146" s="6">
        <f t="shared" si="19"/>
      </c>
      <c r="L146" s="6">
        <f t="shared" si="19"/>
      </c>
      <c r="M146" s="70">
        <f t="shared" si="20"/>
      </c>
      <c r="N146" s="70">
        <f t="shared" si="21"/>
      </c>
      <c r="O146" s="70">
        <f t="shared" si="22"/>
      </c>
      <c r="P146" s="70">
        <f t="shared" si="23"/>
      </c>
      <c r="Q146" s="70">
        <f t="shared" si="24"/>
      </c>
      <c r="R146" s="70">
        <f t="shared" si="25"/>
      </c>
    </row>
    <row r="147" spans="1:18" ht="12.75">
      <c r="A147" t="str">
        <f>Prog5!$B$5</f>
        <v>5A</v>
      </c>
      <c r="B147">
        <f>IF(ISBLANK(Prog5!G12),"",Prog5!G12)</f>
      </c>
      <c r="C147">
        <f>IF(ISBLANK(Prog5!H12),"",Prog5!H12)</f>
      </c>
      <c r="D147">
        <f>IF(ISBLANK(Prog5!I12),"",Prog5!I12)</f>
      </c>
      <c r="E147">
        <f>IF(ISBLANK(Prog5!L12),"",Prog5!L12)</f>
      </c>
      <c r="G147" s="6">
        <f t="shared" si="19"/>
      </c>
      <c r="H147" s="6">
        <f t="shared" si="19"/>
      </c>
      <c r="I147" s="6">
        <f t="shared" si="19"/>
      </c>
      <c r="J147" s="6">
        <f t="shared" si="19"/>
      </c>
      <c r="K147" s="6">
        <f t="shared" si="19"/>
      </c>
      <c r="L147" s="6">
        <f t="shared" si="19"/>
      </c>
      <c r="M147" s="70">
        <f t="shared" si="20"/>
      </c>
      <c r="N147" s="70">
        <f t="shared" si="21"/>
      </c>
      <c r="O147" s="70">
        <f t="shared" si="22"/>
      </c>
      <c r="P147" s="70">
        <f t="shared" si="23"/>
      </c>
      <c r="Q147" s="70">
        <f t="shared" si="24"/>
      </c>
      <c r="R147" s="70">
        <f t="shared" si="25"/>
      </c>
    </row>
    <row r="148" spans="1:18" ht="12.75">
      <c r="A148" t="str">
        <f>Prog5!$B$5</f>
        <v>5A</v>
      </c>
      <c r="B148">
        <f>IF(ISBLANK(Prog5!G13),"",Prog5!G13)</f>
      </c>
      <c r="C148">
        <f>IF(ISBLANK(Prog5!H13),"",Prog5!H13)</f>
      </c>
      <c r="D148">
        <f>IF(ISBLANK(Prog5!I13),"",Prog5!I13)</f>
      </c>
      <c r="E148">
        <f>IF(ISBLANK(Prog5!L13),"",Prog5!L13)</f>
      </c>
      <c r="G148" s="6">
        <f t="shared" si="19"/>
      </c>
      <c r="H148" s="6">
        <f t="shared" si="19"/>
      </c>
      <c r="I148" s="6">
        <f t="shared" si="19"/>
      </c>
      <c r="J148" s="6">
        <f t="shared" si="19"/>
      </c>
      <c r="K148" s="6">
        <f t="shared" si="19"/>
      </c>
      <c r="L148" s="6">
        <f t="shared" si="19"/>
      </c>
      <c r="M148" s="70">
        <f t="shared" si="20"/>
      </c>
      <c r="N148" s="70">
        <f t="shared" si="21"/>
      </c>
      <c r="O148" s="70">
        <f t="shared" si="22"/>
      </c>
      <c r="P148" s="70">
        <f t="shared" si="23"/>
      </c>
      <c r="Q148" s="70">
        <f t="shared" si="24"/>
      </c>
      <c r="R148" s="70">
        <f t="shared" si="25"/>
      </c>
    </row>
    <row r="149" spans="1:18" ht="12.75">
      <c r="A149" t="str">
        <f>Prog5!$B$5</f>
        <v>5A</v>
      </c>
      <c r="B149">
        <f>IF(ISBLANK(Prog5!G14),"",Prog5!G14)</f>
      </c>
      <c r="C149">
        <f>IF(ISBLANK(Prog5!H14),"",Prog5!H14)</f>
      </c>
      <c r="D149">
        <f>IF(ISBLANK(Prog5!I14),"",Prog5!I14)</f>
      </c>
      <c r="E149">
        <f>IF(ISBLANK(Prog5!L14),"",Prog5!L14)</f>
      </c>
      <c r="G149" s="6">
        <f t="shared" si="19"/>
      </c>
      <c r="H149" s="6">
        <f t="shared" si="19"/>
      </c>
      <c r="I149" s="6">
        <f t="shared" si="19"/>
      </c>
      <c r="J149" s="6">
        <f t="shared" si="19"/>
      </c>
      <c r="K149" s="6">
        <f t="shared" si="19"/>
      </c>
      <c r="L149" s="6">
        <f t="shared" si="19"/>
      </c>
      <c r="M149" s="70">
        <f t="shared" si="20"/>
      </c>
      <c r="N149" s="70">
        <f t="shared" si="21"/>
      </c>
      <c r="O149" s="70">
        <f t="shared" si="22"/>
      </c>
      <c r="P149" s="70">
        <f t="shared" si="23"/>
      </c>
      <c r="Q149" s="70">
        <f t="shared" si="24"/>
      </c>
      <c r="R149" s="70">
        <f t="shared" si="25"/>
      </c>
    </row>
    <row r="150" spans="1:18" ht="12.75">
      <c r="A150" t="str">
        <f>Prog5!$B$5</f>
        <v>5A</v>
      </c>
      <c r="B150">
        <f>IF(ISBLANK(Prog5!G15),"",Prog5!G15)</f>
      </c>
      <c r="C150">
        <f>IF(ISBLANK(Prog5!H15),"",Prog5!H15)</f>
      </c>
      <c r="D150">
        <f>IF(ISBLANK(Prog5!I15),"",Prog5!I15)</f>
      </c>
      <c r="E150">
        <f>IF(ISBLANK(Prog5!L15),"",Prog5!L15)</f>
      </c>
      <c r="G150" s="6">
        <f t="shared" si="19"/>
      </c>
      <c r="H150" s="6">
        <f t="shared" si="19"/>
      </c>
      <c r="I150" s="6">
        <f t="shared" si="19"/>
      </c>
      <c r="J150" s="6">
        <f t="shared" si="19"/>
      </c>
      <c r="K150" s="6">
        <f t="shared" si="19"/>
      </c>
      <c r="L150" s="6">
        <f t="shared" si="19"/>
      </c>
      <c r="M150" s="70">
        <f t="shared" si="20"/>
      </c>
      <c r="N150" s="70">
        <f t="shared" si="21"/>
      </c>
      <c r="O150" s="70">
        <f t="shared" si="22"/>
      </c>
      <c r="P150" s="70">
        <f t="shared" si="23"/>
      </c>
      <c r="Q150" s="70">
        <f t="shared" si="24"/>
      </c>
      <c r="R150" s="70">
        <f t="shared" si="25"/>
      </c>
    </row>
    <row r="151" spans="1:18" ht="12.75">
      <c r="A151" t="str">
        <f>Prog5!$B$5</f>
        <v>5A</v>
      </c>
      <c r="B151">
        <f>IF(ISBLANK(Prog5!G16),"",Prog5!G16)</f>
      </c>
      <c r="C151">
        <f>IF(ISBLANK(Prog5!H16),"",Prog5!H16)</f>
      </c>
      <c r="D151">
        <f>IF(ISBLANK(Prog5!I16),"",Prog5!I16)</f>
      </c>
      <c r="E151">
        <f>IF(ISBLANK(Prog5!L16),"",Prog5!L16)</f>
      </c>
      <c r="G151" s="6">
        <f t="shared" si="19"/>
      </c>
      <c r="H151" s="6">
        <f t="shared" si="19"/>
      </c>
      <c r="I151" s="6">
        <f t="shared" si="19"/>
      </c>
      <c r="J151" s="6">
        <f t="shared" si="19"/>
      </c>
      <c r="K151" s="6">
        <f t="shared" si="19"/>
      </c>
      <c r="L151" s="6">
        <f t="shared" si="19"/>
      </c>
      <c r="M151" s="70">
        <f t="shared" si="20"/>
      </c>
      <c r="N151" s="70">
        <f t="shared" si="21"/>
      </c>
      <c r="O151" s="70">
        <f t="shared" si="22"/>
      </c>
      <c r="P151" s="70">
        <f t="shared" si="23"/>
      </c>
      <c r="Q151" s="70">
        <f t="shared" si="24"/>
      </c>
      <c r="R151" s="70">
        <f t="shared" si="25"/>
      </c>
    </row>
    <row r="152" spans="1:18" ht="12.75">
      <c r="A152" t="str">
        <f>Prog5!$B$5</f>
        <v>5A</v>
      </c>
      <c r="B152">
        <f>IF(ISBLANK(Prog5!G17),"",Prog5!G17)</f>
      </c>
      <c r="C152">
        <f>IF(ISBLANK(Prog5!H17),"",Prog5!H17)</f>
      </c>
      <c r="D152">
        <f>IF(ISBLANK(Prog5!I17),"",Prog5!I17)</f>
      </c>
      <c r="E152">
        <f>IF(ISBLANK(Prog5!L17),"",Prog5!L17)</f>
      </c>
      <c r="G152" s="6">
        <f t="shared" si="19"/>
      </c>
      <c r="H152" s="6">
        <f t="shared" si="19"/>
      </c>
      <c r="I152" s="6">
        <f t="shared" si="19"/>
      </c>
      <c r="J152" s="6">
        <f t="shared" si="19"/>
      </c>
      <c r="K152" s="6">
        <f t="shared" si="19"/>
      </c>
      <c r="L152" s="6">
        <f t="shared" si="19"/>
      </c>
      <c r="M152" s="70">
        <f t="shared" si="20"/>
      </c>
      <c r="N152" s="70">
        <f t="shared" si="21"/>
      </c>
      <c r="O152" s="70">
        <f t="shared" si="22"/>
      </c>
      <c r="P152" s="70">
        <f t="shared" si="23"/>
      </c>
      <c r="Q152" s="70">
        <f t="shared" si="24"/>
      </c>
      <c r="R152" s="70">
        <f t="shared" si="25"/>
      </c>
    </row>
    <row r="153" spans="1:18" ht="12.75">
      <c r="A153" t="str">
        <f>Prog5!$B$5</f>
        <v>5A</v>
      </c>
      <c r="B153">
        <f>IF(ISBLANK(Prog5!G18),"",Prog5!G18)</f>
      </c>
      <c r="C153">
        <f>IF(ISBLANK(Prog5!H18),"",Prog5!H18)</f>
      </c>
      <c r="D153">
        <f>IF(ISBLANK(Prog5!I18),"",Prog5!I18)</f>
      </c>
      <c r="E153">
        <f>IF(ISBLANK(Prog5!L18),"",Prog5!L18)</f>
      </c>
      <c r="G153" s="6">
        <f t="shared" si="19"/>
      </c>
      <c r="H153" s="6">
        <f t="shared" si="19"/>
      </c>
      <c r="I153" s="6">
        <f t="shared" si="19"/>
      </c>
      <c r="J153" s="6">
        <f t="shared" si="19"/>
      </c>
      <c r="K153" s="6">
        <f t="shared" si="19"/>
      </c>
      <c r="L153" s="6">
        <f t="shared" si="19"/>
      </c>
      <c r="M153" s="70">
        <f t="shared" si="20"/>
      </c>
      <c r="N153" s="70">
        <f t="shared" si="21"/>
      </c>
      <c r="O153" s="70">
        <f t="shared" si="22"/>
      </c>
      <c r="P153" s="70">
        <f t="shared" si="23"/>
      </c>
      <c r="Q153" s="70">
        <f t="shared" si="24"/>
      </c>
      <c r="R153" s="70">
        <f t="shared" si="25"/>
      </c>
    </row>
    <row r="154" spans="1:18" ht="12.75">
      <c r="A154" t="str">
        <f>Prog5!$B$5</f>
        <v>5A</v>
      </c>
      <c r="B154">
        <f>IF(ISBLANK(Prog5!G19),"",Prog5!G19)</f>
      </c>
      <c r="C154">
        <f>IF(ISBLANK(Prog5!H19),"",Prog5!H19)</f>
      </c>
      <c r="D154">
        <f>IF(ISBLANK(Prog5!I19),"",Prog5!I19)</f>
      </c>
      <c r="E154">
        <f>IF(ISBLANK(Prog5!L19),"",Prog5!L19)</f>
      </c>
      <c r="G154" s="6">
        <f t="shared" si="19"/>
      </c>
      <c r="H154" s="6">
        <f t="shared" si="19"/>
      </c>
      <c r="I154" s="6">
        <f t="shared" si="19"/>
      </c>
      <c r="J154" s="6">
        <f t="shared" si="19"/>
      </c>
      <c r="K154" s="6">
        <f t="shared" si="19"/>
      </c>
      <c r="L154" s="6">
        <f t="shared" si="19"/>
      </c>
      <c r="M154" s="70">
        <f t="shared" si="20"/>
      </c>
      <c r="N154" s="70">
        <f t="shared" si="21"/>
      </c>
      <c r="O154" s="70">
        <f t="shared" si="22"/>
      </c>
      <c r="P154" s="70">
        <f t="shared" si="23"/>
      </c>
      <c r="Q154" s="70">
        <f t="shared" si="24"/>
      </c>
      <c r="R154" s="70">
        <f t="shared" si="25"/>
      </c>
    </row>
    <row r="155" spans="1:18" ht="12.75">
      <c r="A155" t="str">
        <f>Prog5!$B$5</f>
        <v>5A</v>
      </c>
      <c r="B155">
        <f>IF(ISBLANK(Prog5!G20),"",Prog5!G20)</f>
      </c>
      <c r="C155">
        <f>IF(ISBLANK(Prog5!H20),"",Prog5!H20)</f>
      </c>
      <c r="D155">
        <f>IF(ISBLANK(Prog5!I20),"",Prog5!I20)</f>
      </c>
      <c r="E155">
        <f>IF(ISBLANK(Prog5!L20),"",Prog5!L20)</f>
      </c>
      <c r="G155" s="6">
        <f t="shared" si="19"/>
      </c>
      <c r="H155" s="6">
        <f t="shared" si="19"/>
      </c>
      <c r="I155" s="6">
        <f t="shared" si="19"/>
      </c>
      <c r="J155" s="6">
        <f t="shared" si="19"/>
      </c>
      <c r="K155" s="6">
        <f t="shared" si="19"/>
      </c>
      <c r="L155" s="6">
        <f t="shared" si="19"/>
      </c>
      <c r="M155" s="70">
        <f t="shared" si="20"/>
      </c>
      <c r="N155" s="70">
        <f t="shared" si="21"/>
      </c>
      <c r="O155" s="70">
        <f t="shared" si="22"/>
      </c>
      <c r="P155" s="70">
        <f t="shared" si="23"/>
      </c>
      <c r="Q155" s="70">
        <f t="shared" si="24"/>
      </c>
      <c r="R155" s="70">
        <f t="shared" si="25"/>
      </c>
    </row>
    <row r="156" spans="1:18" ht="12.75">
      <c r="A156" t="str">
        <f>Prog5!$B$5</f>
        <v>5A</v>
      </c>
      <c r="B156">
        <f>IF(ISBLANK(Prog5!G21),"",Prog5!G21)</f>
      </c>
      <c r="C156">
        <f>IF(ISBLANK(Prog5!H21),"",Prog5!H21)</f>
      </c>
      <c r="D156">
        <f>IF(ISBLANK(Prog5!I21),"",Prog5!I21)</f>
      </c>
      <c r="E156">
        <f>IF(ISBLANK(Prog5!L21),"",Prog5!L21)</f>
      </c>
      <c r="G156" s="6">
        <f t="shared" si="19"/>
      </c>
      <c r="H156" s="6">
        <f t="shared" si="19"/>
      </c>
      <c r="I156" s="6">
        <f t="shared" si="19"/>
      </c>
      <c r="J156" s="6">
        <f t="shared" si="19"/>
      </c>
      <c r="K156" s="6">
        <f t="shared" si="19"/>
      </c>
      <c r="L156" s="6">
        <f t="shared" si="19"/>
      </c>
      <c r="M156" s="70">
        <f t="shared" si="20"/>
      </c>
      <c r="N156" s="70">
        <f t="shared" si="21"/>
      </c>
      <c r="O156" s="70">
        <f t="shared" si="22"/>
      </c>
      <c r="P156" s="70">
        <f t="shared" si="23"/>
      </c>
      <c r="Q156" s="70">
        <f t="shared" si="24"/>
      </c>
      <c r="R156" s="70">
        <f t="shared" si="25"/>
      </c>
    </row>
    <row r="157" spans="1:18" ht="12.75">
      <c r="A157" t="str">
        <f>Prog5!$B$5</f>
        <v>5A</v>
      </c>
      <c r="B157">
        <f>IF(ISBLANK(Prog5!G22),"",Prog5!G22)</f>
      </c>
      <c r="C157">
        <f>IF(ISBLANK(Prog5!H22),"",Prog5!H22)</f>
      </c>
      <c r="D157">
        <f>IF(ISBLANK(Prog5!I22),"",Prog5!I22)</f>
      </c>
      <c r="E157">
        <f>IF(ISBLANK(Prog5!L22),"",Prog5!L22)</f>
      </c>
      <c r="G157" s="6">
        <f t="shared" si="19"/>
      </c>
      <c r="H157" s="6">
        <f t="shared" si="19"/>
      </c>
      <c r="I157" s="6">
        <f t="shared" si="19"/>
      </c>
      <c r="J157" s="6">
        <f t="shared" si="19"/>
      </c>
      <c r="K157" s="6">
        <f t="shared" si="19"/>
      </c>
      <c r="L157" s="6">
        <f t="shared" si="19"/>
      </c>
      <c r="M157" s="70">
        <f t="shared" si="20"/>
      </c>
      <c r="N157" s="70">
        <f t="shared" si="21"/>
      </c>
      <c r="O157" s="70">
        <f t="shared" si="22"/>
      </c>
      <c r="P157" s="70">
        <f t="shared" si="23"/>
      </c>
      <c r="Q157" s="70">
        <f t="shared" si="24"/>
      </c>
      <c r="R157" s="70">
        <f t="shared" si="25"/>
      </c>
    </row>
    <row r="158" spans="1:18" ht="12.75">
      <c r="A158" t="str">
        <f>Prog5!$B$5</f>
        <v>5A</v>
      </c>
      <c r="B158">
        <f>IF(ISBLANK(Prog5!G23),"",Prog5!G23)</f>
      </c>
      <c r="C158">
        <f>IF(ISBLANK(Prog5!H23),"",Prog5!H23)</f>
      </c>
      <c r="D158">
        <f>IF(ISBLANK(Prog5!I23),"",Prog5!I23)</f>
      </c>
      <c r="E158">
        <f>IF(ISBLANK(Prog5!L23),"",Prog5!L23)</f>
      </c>
      <c r="G158" s="6">
        <f t="shared" si="19"/>
      </c>
      <c r="H158" s="6">
        <f t="shared" si="19"/>
      </c>
      <c r="I158" s="6">
        <f t="shared" si="19"/>
      </c>
      <c r="J158" s="6">
        <f t="shared" si="19"/>
      </c>
      <c r="K158" s="6">
        <f t="shared" si="19"/>
      </c>
      <c r="L158" s="6">
        <f t="shared" si="19"/>
      </c>
      <c r="M158" s="70">
        <f t="shared" si="20"/>
      </c>
      <c r="N158" s="70">
        <f t="shared" si="21"/>
      </c>
      <c r="O158" s="70">
        <f t="shared" si="22"/>
      </c>
      <c r="P158" s="70">
        <f t="shared" si="23"/>
      </c>
      <c r="Q158" s="70">
        <f t="shared" si="24"/>
      </c>
      <c r="R158" s="70">
        <f t="shared" si="25"/>
      </c>
    </row>
    <row r="159" spans="1:18" ht="12.75">
      <c r="A159" t="str">
        <f>Prog5!$B$5</f>
        <v>5A</v>
      </c>
      <c r="B159">
        <f>IF(ISBLANK(Prog5!G24),"",Prog5!G24)</f>
      </c>
      <c r="C159">
        <f>IF(ISBLANK(Prog5!H24),"",Prog5!H24)</f>
      </c>
      <c r="D159">
        <f>IF(ISBLANK(Prog5!I24),"",Prog5!I24)</f>
      </c>
      <c r="E159">
        <f>IF(ISBLANK(Prog5!L24),"",Prog5!L24)</f>
      </c>
      <c r="G159" s="6">
        <f t="shared" si="19"/>
      </c>
      <c r="H159" s="6">
        <f t="shared" si="19"/>
      </c>
      <c r="I159" s="6">
        <f t="shared" si="19"/>
      </c>
      <c r="J159" s="6">
        <f t="shared" si="19"/>
      </c>
      <c r="K159" s="6">
        <f t="shared" si="19"/>
      </c>
      <c r="L159" s="6">
        <f t="shared" si="19"/>
      </c>
      <c r="M159" s="70">
        <f t="shared" si="20"/>
      </c>
      <c r="N159" s="70">
        <f t="shared" si="21"/>
      </c>
      <c r="O159" s="70">
        <f t="shared" si="22"/>
      </c>
      <c r="P159" s="70">
        <f t="shared" si="23"/>
      </c>
      <c r="Q159" s="70">
        <f t="shared" si="24"/>
      </c>
      <c r="R159" s="70">
        <f t="shared" si="25"/>
      </c>
    </row>
    <row r="160" spans="1:18" ht="12.75">
      <c r="A160" t="str">
        <f>Prog5!$B$5</f>
        <v>5A</v>
      </c>
      <c r="B160">
        <f>IF(ISBLANK(Prog5!G25),"",Prog5!G25)</f>
      </c>
      <c r="C160">
        <f>IF(ISBLANK(Prog5!H25),"",Prog5!H25)</f>
      </c>
      <c r="D160">
        <f>IF(ISBLANK(Prog5!I25),"",Prog5!I25)</f>
      </c>
      <c r="E160">
        <f>IF(ISBLANK(Prog5!L25),"",Prog5!L25)</f>
      </c>
      <c r="G160" s="6">
        <f t="shared" si="19"/>
      </c>
      <c r="H160" s="6">
        <f t="shared" si="19"/>
      </c>
      <c r="I160" s="6">
        <f t="shared" si="19"/>
      </c>
      <c r="J160" s="6">
        <f t="shared" si="19"/>
      </c>
      <c r="K160" s="6">
        <f t="shared" si="19"/>
      </c>
      <c r="L160" s="6">
        <f t="shared" si="19"/>
      </c>
      <c r="M160" s="70">
        <f t="shared" si="20"/>
      </c>
      <c r="N160" s="70">
        <f t="shared" si="21"/>
      </c>
      <c r="O160" s="70">
        <f t="shared" si="22"/>
      </c>
      <c r="P160" s="70">
        <f t="shared" si="23"/>
      </c>
      <c r="Q160" s="70">
        <f t="shared" si="24"/>
      </c>
      <c r="R160" s="70">
        <f t="shared" si="25"/>
      </c>
    </row>
    <row r="161" spans="1:18" ht="12.75">
      <c r="A161" t="str">
        <f>Prog5!$B$5</f>
        <v>5A</v>
      </c>
      <c r="B161">
        <f>IF(ISBLANK(Prog5!G26),"",Prog5!G26)</f>
      </c>
      <c r="C161">
        <f>IF(ISBLANK(Prog5!H26),"",Prog5!H26)</f>
      </c>
      <c r="D161">
        <f>IF(ISBLANK(Prog5!I26),"",Prog5!I26)</f>
      </c>
      <c r="E161">
        <f>IF(ISBLANK(Prog5!L26),"",Prog5!L26)</f>
      </c>
      <c r="G161" s="6">
        <f t="shared" si="19"/>
      </c>
      <c r="H161" s="6">
        <f t="shared" si="19"/>
      </c>
      <c r="I161" s="6">
        <f t="shared" si="19"/>
      </c>
      <c r="J161" s="6">
        <f t="shared" si="19"/>
      </c>
      <c r="K161" s="6">
        <f t="shared" si="19"/>
      </c>
      <c r="L161" s="6">
        <f t="shared" si="19"/>
      </c>
      <c r="M161" s="70">
        <f t="shared" si="20"/>
      </c>
      <c r="N161" s="70">
        <f t="shared" si="21"/>
      </c>
      <c r="O161" s="70">
        <f t="shared" si="22"/>
      </c>
      <c r="P161" s="70">
        <f t="shared" si="23"/>
      </c>
      <c r="Q161" s="70">
        <f t="shared" si="24"/>
      </c>
      <c r="R161" s="70">
        <f t="shared" si="25"/>
      </c>
    </row>
    <row r="162" spans="1:18" ht="12.75">
      <c r="A162" t="str">
        <f>Prog5!$B$5</f>
        <v>5A</v>
      </c>
      <c r="B162">
        <f>IF(ISBLANK(Prog5!G27),"",Prog5!G27)</f>
      </c>
      <c r="C162">
        <f>IF(ISBLANK(Prog5!H27),"",Prog5!H27)</f>
      </c>
      <c r="D162">
        <f>IF(ISBLANK(Prog5!I27),"",Prog5!I27)</f>
      </c>
      <c r="E162">
        <f>IF(ISBLANK(Prog5!L27),"",Prog5!L27)</f>
      </c>
      <c r="G162" s="6">
        <f aca="true" t="shared" si="26" ref="G162:L193">IF(AND($C162=G$9,$D162&gt;0),$E162/$D162,"")</f>
      </c>
      <c r="H162" s="6">
        <f t="shared" si="26"/>
      </c>
      <c r="I162" s="6">
        <f t="shared" si="26"/>
      </c>
      <c r="J162" s="6">
        <f t="shared" si="26"/>
      </c>
      <c r="K162" s="6">
        <f t="shared" si="26"/>
      </c>
      <c r="L162" s="6">
        <f t="shared" si="26"/>
      </c>
      <c r="M162" s="70">
        <f t="shared" si="20"/>
      </c>
      <c r="N162" s="70">
        <f t="shared" si="21"/>
      </c>
      <c r="O162" s="70">
        <f t="shared" si="22"/>
      </c>
      <c r="P162" s="70">
        <f t="shared" si="23"/>
      </c>
      <c r="Q162" s="70">
        <f t="shared" si="24"/>
      </c>
      <c r="R162" s="70">
        <f t="shared" si="25"/>
      </c>
    </row>
    <row r="163" spans="1:18" ht="12.75">
      <c r="A163" t="str">
        <f>Prog5!$B$5</f>
        <v>5A</v>
      </c>
      <c r="B163">
        <f>IF(ISBLANK(Prog5!G28),"",Prog5!G28)</f>
      </c>
      <c r="C163">
        <f>IF(ISBLANK(Prog5!H28),"",Prog5!H28)</f>
      </c>
      <c r="D163">
        <f>IF(ISBLANK(Prog5!I28),"",Prog5!I28)</f>
      </c>
      <c r="E163">
        <f>IF(ISBLANK(Prog5!L28),"",Prog5!L28)</f>
      </c>
      <c r="G163" s="6">
        <f t="shared" si="26"/>
      </c>
      <c r="H163" s="6">
        <f t="shared" si="26"/>
      </c>
      <c r="I163" s="6">
        <f t="shared" si="26"/>
      </c>
      <c r="J163" s="6">
        <f t="shared" si="26"/>
      </c>
      <c r="K163" s="6">
        <f t="shared" si="26"/>
      </c>
      <c r="L163" s="6">
        <f t="shared" si="26"/>
      </c>
      <c r="M163" s="70">
        <f t="shared" si="20"/>
      </c>
      <c r="N163" s="70">
        <f t="shared" si="21"/>
      </c>
      <c r="O163" s="70">
        <f t="shared" si="22"/>
      </c>
      <c r="P163" s="70">
        <f t="shared" si="23"/>
      </c>
      <c r="Q163" s="70">
        <f t="shared" si="24"/>
      </c>
      <c r="R163" s="70">
        <f t="shared" si="25"/>
      </c>
    </row>
    <row r="164" spans="1:18" ht="12.75">
      <c r="A164" t="str">
        <f>Prog5!$B$5</f>
        <v>5A</v>
      </c>
      <c r="B164">
        <f>IF(ISBLANK(Prog5!G29),"",Prog5!G29)</f>
      </c>
      <c r="C164">
        <f>IF(ISBLANK(Prog5!H29),"",Prog5!H29)</f>
      </c>
      <c r="D164">
        <f>IF(ISBLANK(Prog5!I29),"",Prog5!I29)</f>
      </c>
      <c r="E164">
        <f>IF(ISBLANK(Prog5!L29),"",Prog5!L29)</f>
      </c>
      <c r="G164" s="6">
        <f t="shared" si="26"/>
      </c>
      <c r="H164" s="6">
        <f t="shared" si="26"/>
      </c>
      <c r="I164" s="6">
        <f t="shared" si="26"/>
      </c>
      <c r="J164" s="6">
        <f t="shared" si="26"/>
      </c>
      <c r="K164" s="6">
        <f t="shared" si="26"/>
      </c>
      <c r="L164" s="6">
        <f t="shared" si="26"/>
      </c>
      <c r="M164" s="70">
        <f t="shared" si="20"/>
      </c>
      <c r="N164" s="70">
        <f t="shared" si="21"/>
      </c>
      <c r="O164" s="70">
        <f t="shared" si="22"/>
      </c>
      <c r="P164" s="70">
        <f t="shared" si="23"/>
      </c>
      <c r="Q164" s="70">
        <f t="shared" si="24"/>
      </c>
      <c r="R164" s="70">
        <f t="shared" si="25"/>
      </c>
    </row>
    <row r="165" spans="1:18" ht="12.75">
      <c r="A165" t="str">
        <f>Prog5!$B$5</f>
        <v>5A</v>
      </c>
      <c r="B165">
        <f>IF(ISBLANK(Prog5!G30),"",Prog5!G30)</f>
      </c>
      <c r="C165">
        <f>IF(ISBLANK(Prog5!H30),"",Prog5!H30)</f>
      </c>
      <c r="D165">
        <f>IF(ISBLANK(Prog5!I30),"",Prog5!I30)</f>
      </c>
      <c r="E165">
        <f>IF(ISBLANK(Prog5!L30),"",Prog5!L30)</f>
      </c>
      <c r="G165" s="6">
        <f t="shared" si="26"/>
      </c>
      <c r="H165" s="6">
        <f t="shared" si="26"/>
      </c>
      <c r="I165" s="6">
        <f t="shared" si="26"/>
      </c>
      <c r="J165" s="6">
        <f t="shared" si="26"/>
      </c>
      <c r="K165" s="6">
        <f t="shared" si="26"/>
      </c>
      <c r="L165" s="6">
        <f t="shared" si="26"/>
      </c>
      <c r="M165" s="70">
        <f t="shared" si="20"/>
      </c>
      <c r="N165" s="70">
        <f t="shared" si="21"/>
      </c>
      <c r="O165" s="70">
        <f t="shared" si="22"/>
      </c>
      <c r="P165" s="70">
        <f t="shared" si="23"/>
      </c>
      <c r="Q165" s="70">
        <f t="shared" si="24"/>
      </c>
      <c r="R165" s="70">
        <f t="shared" si="25"/>
      </c>
    </row>
    <row r="166" spans="1:18" ht="12.75">
      <c r="A166" t="str">
        <f>Prog5!$B$5</f>
        <v>5A</v>
      </c>
      <c r="B166">
        <f>IF(ISBLANK(Prog5!G31),"",Prog5!G31)</f>
      </c>
      <c r="C166">
        <f>IF(ISBLANK(Prog5!H31),"",Prog5!H31)</f>
      </c>
      <c r="D166">
        <f>IF(ISBLANK(Prog5!I31),"",Prog5!I31)</f>
      </c>
      <c r="E166">
        <f>IF(ISBLANK(Prog5!L31),"",Prog5!L31)</f>
      </c>
      <c r="G166" s="6">
        <f t="shared" si="26"/>
      </c>
      <c r="H166" s="6">
        <f t="shared" si="26"/>
      </c>
      <c r="I166" s="6">
        <f t="shared" si="26"/>
      </c>
      <c r="J166" s="6">
        <f t="shared" si="26"/>
      </c>
      <c r="K166" s="6">
        <f t="shared" si="26"/>
      </c>
      <c r="L166" s="6">
        <f t="shared" si="26"/>
      </c>
      <c r="M166" s="70">
        <f t="shared" si="20"/>
      </c>
      <c r="N166" s="70">
        <f t="shared" si="21"/>
      </c>
      <c r="O166" s="70">
        <f t="shared" si="22"/>
      </c>
      <c r="P166" s="70">
        <f t="shared" si="23"/>
      </c>
      <c r="Q166" s="70">
        <f t="shared" si="24"/>
      </c>
      <c r="R166" s="70">
        <f t="shared" si="25"/>
      </c>
    </row>
    <row r="167" spans="1:18" ht="12.75">
      <c r="A167" t="str">
        <f>Prog5!$B$5</f>
        <v>5A</v>
      </c>
      <c r="B167">
        <f>IF(ISBLANK(Prog5!G32),"",Prog5!G32)</f>
      </c>
      <c r="C167">
        <f>IF(ISBLANK(Prog5!H32),"",Prog5!H32)</f>
      </c>
      <c r="D167">
        <f>IF(ISBLANK(Prog5!I32),"",Prog5!I32)</f>
      </c>
      <c r="E167">
        <f>IF(ISBLANK(Prog5!L32),"",Prog5!L32)</f>
      </c>
      <c r="G167" s="6">
        <f t="shared" si="26"/>
      </c>
      <c r="H167" s="6">
        <f t="shared" si="26"/>
      </c>
      <c r="I167" s="6">
        <f t="shared" si="26"/>
      </c>
      <c r="J167" s="6">
        <f t="shared" si="26"/>
      </c>
      <c r="K167" s="6">
        <f t="shared" si="26"/>
      </c>
      <c r="L167" s="6">
        <f t="shared" si="26"/>
      </c>
      <c r="M167" s="70">
        <f t="shared" si="20"/>
      </c>
      <c r="N167" s="70">
        <f t="shared" si="21"/>
      </c>
      <c r="O167" s="70">
        <f t="shared" si="22"/>
      </c>
      <c r="P167" s="70">
        <f t="shared" si="23"/>
      </c>
      <c r="Q167" s="70">
        <f t="shared" si="24"/>
      </c>
      <c r="R167" s="70">
        <f t="shared" si="25"/>
      </c>
    </row>
    <row r="168" spans="1:18" ht="12.75">
      <c r="A168" t="str">
        <f>Prog5!$B$5</f>
        <v>5A</v>
      </c>
      <c r="B168">
        <f>IF(ISBLANK(Prog5!G33),"",Prog5!G33)</f>
      </c>
      <c r="C168">
        <f>IF(ISBLANK(Prog5!H33),"",Prog5!H33)</f>
      </c>
      <c r="D168">
        <f>IF(ISBLANK(Prog5!I33),"",Prog5!I33)</f>
      </c>
      <c r="E168">
        <f>IF(ISBLANK(Prog5!L33),"",Prog5!L33)</f>
      </c>
      <c r="G168" s="6">
        <f t="shared" si="26"/>
      </c>
      <c r="H168" s="6">
        <f t="shared" si="26"/>
      </c>
      <c r="I168" s="6">
        <f t="shared" si="26"/>
      </c>
      <c r="J168" s="6">
        <f t="shared" si="26"/>
      </c>
      <c r="K168" s="6">
        <f t="shared" si="26"/>
      </c>
      <c r="L168" s="6">
        <f t="shared" si="26"/>
      </c>
      <c r="M168" s="70">
        <f t="shared" si="20"/>
      </c>
      <c r="N168" s="70">
        <f t="shared" si="21"/>
      </c>
      <c r="O168" s="70">
        <f t="shared" si="22"/>
      </c>
      <c r="P168" s="70">
        <f t="shared" si="23"/>
      </c>
      <c r="Q168" s="70">
        <f t="shared" si="24"/>
      </c>
      <c r="R168" s="70">
        <f t="shared" si="25"/>
      </c>
    </row>
    <row r="169" spans="1:18" ht="12.75">
      <c r="A169" t="str">
        <f>Prog5!$B$5</f>
        <v>5A</v>
      </c>
      <c r="B169">
        <f>IF(ISBLANK(Prog5!G34),"",Prog5!G34)</f>
      </c>
      <c r="C169">
        <f>IF(ISBLANK(Prog5!H34),"",Prog5!H34)</f>
      </c>
      <c r="D169">
        <f>IF(ISBLANK(Prog5!I34),"",Prog5!I34)</f>
      </c>
      <c r="E169">
        <f>IF(ISBLANK(Prog5!L34),"",Prog5!L34)</f>
      </c>
      <c r="G169" s="6">
        <f t="shared" si="26"/>
      </c>
      <c r="H169" s="6">
        <f t="shared" si="26"/>
      </c>
      <c r="I169" s="6">
        <f t="shared" si="26"/>
      </c>
      <c r="J169" s="6">
        <f t="shared" si="26"/>
      </c>
      <c r="K169" s="6">
        <f t="shared" si="26"/>
      </c>
      <c r="L169" s="6">
        <f t="shared" si="26"/>
      </c>
      <c r="M169" s="70">
        <f t="shared" si="20"/>
      </c>
      <c r="N169" s="70">
        <f t="shared" si="21"/>
      </c>
      <c r="O169" s="70">
        <f t="shared" si="22"/>
      </c>
      <c r="P169" s="70">
        <f t="shared" si="23"/>
      </c>
      <c r="Q169" s="70">
        <f t="shared" si="24"/>
      </c>
      <c r="R169" s="70">
        <f t="shared" si="25"/>
      </c>
    </row>
    <row r="170" spans="1:18" ht="12.75">
      <c r="A170" t="str">
        <f>Prog5!$B$5</f>
        <v>5A</v>
      </c>
      <c r="B170">
        <f>IF(ISBLANK(Prog5!G35),"",Prog5!G35)</f>
      </c>
      <c r="C170">
        <f>IF(ISBLANK(Prog5!H35),"",Prog5!H35)</f>
      </c>
      <c r="D170">
        <f>IF(ISBLANK(Prog5!I35),"",Prog5!I35)</f>
      </c>
      <c r="E170">
        <f>IF(ISBLANK(Prog5!L35),"",Prog5!L35)</f>
      </c>
      <c r="G170" s="6">
        <f t="shared" si="26"/>
      </c>
      <c r="H170" s="6">
        <f t="shared" si="26"/>
      </c>
      <c r="I170" s="6">
        <f t="shared" si="26"/>
      </c>
      <c r="J170" s="6">
        <f t="shared" si="26"/>
      </c>
      <c r="K170" s="6">
        <f t="shared" si="26"/>
      </c>
      <c r="L170" s="6">
        <f t="shared" si="26"/>
      </c>
      <c r="M170" s="70">
        <f t="shared" si="20"/>
      </c>
      <c r="N170" s="70">
        <f t="shared" si="21"/>
      </c>
      <c r="O170" s="70">
        <f t="shared" si="22"/>
      </c>
      <c r="P170" s="70">
        <f t="shared" si="23"/>
      </c>
      <c r="Q170" s="70">
        <f t="shared" si="24"/>
      </c>
      <c r="R170" s="70">
        <f t="shared" si="25"/>
      </c>
    </row>
    <row r="171" spans="1:18" ht="12.75">
      <c r="A171" t="str">
        <f>Prog5!$B$5</f>
        <v>5A</v>
      </c>
      <c r="B171">
        <f>IF(ISBLANK(Prog5!G36),"",Prog5!G36)</f>
      </c>
      <c r="C171">
        <f>IF(ISBLANK(Prog5!H36),"",Prog5!H36)</f>
      </c>
      <c r="D171">
        <f>IF(ISBLANK(Prog5!I36),"",Prog5!I36)</f>
      </c>
      <c r="E171">
        <f>IF(ISBLANK(Prog5!L36),"",Prog5!L36)</f>
      </c>
      <c r="G171" s="6">
        <f t="shared" si="26"/>
      </c>
      <c r="H171" s="6">
        <f t="shared" si="26"/>
      </c>
      <c r="I171" s="6">
        <f t="shared" si="26"/>
      </c>
      <c r="J171" s="6">
        <f t="shared" si="26"/>
      </c>
      <c r="K171" s="6">
        <f t="shared" si="26"/>
      </c>
      <c r="L171" s="6">
        <f t="shared" si="26"/>
      </c>
      <c r="M171" s="70">
        <f t="shared" si="20"/>
      </c>
      <c r="N171" s="70">
        <f t="shared" si="21"/>
      </c>
      <c r="O171" s="70">
        <f t="shared" si="22"/>
      </c>
      <c r="P171" s="70">
        <f t="shared" si="23"/>
      </c>
      <c r="Q171" s="70">
        <f t="shared" si="24"/>
      </c>
      <c r="R171" s="70">
        <f t="shared" si="25"/>
      </c>
    </row>
    <row r="172" spans="1:18" ht="12.75">
      <c r="A172" t="str">
        <f>Prog5!$B$5</f>
        <v>5A</v>
      </c>
      <c r="B172">
        <f>IF(ISBLANK(Prog5!G37),"",Prog5!G37)</f>
      </c>
      <c r="C172">
        <f>IF(ISBLANK(Prog5!H37),"",Prog5!H37)</f>
      </c>
      <c r="D172">
        <f>IF(ISBLANK(Prog5!I37),"",Prog5!I37)</f>
      </c>
      <c r="E172">
        <f>IF(ISBLANK(Prog5!L37),"",Prog5!L37)</f>
      </c>
      <c r="G172" s="6">
        <f t="shared" si="26"/>
      </c>
      <c r="H172" s="6">
        <f t="shared" si="26"/>
      </c>
      <c r="I172" s="6">
        <f t="shared" si="26"/>
      </c>
      <c r="J172" s="6">
        <f t="shared" si="26"/>
      </c>
      <c r="K172" s="6">
        <f t="shared" si="26"/>
      </c>
      <c r="L172" s="6">
        <f t="shared" si="26"/>
      </c>
      <c r="M172" s="70">
        <f t="shared" si="20"/>
      </c>
      <c r="N172" s="70">
        <f t="shared" si="21"/>
      </c>
      <c r="O172" s="70">
        <f t="shared" si="22"/>
      </c>
      <c r="P172" s="70">
        <f t="shared" si="23"/>
      </c>
      <c r="Q172" s="70">
        <f t="shared" si="24"/>
      </c>
      <c r="R172" s="70">
        <f t="shared" si="25"/>
      </c>
    </row>
    <row r="173" spans="1:18" ht="12.75">
      <c r="A173" t="str">
        <f>Prog5!$B$5</f>
        <v>5A</v>
      </c>
      <c r="B173">
        <f>IF(ISBLANK(Prog5!G38),"",Prog5!G38)</f>
      </c>
      <c r="C173">
        <f>IF(ISBLANK(Prog5!H38),"",Prog5!H38)</f>
      </c>
      <c r="D173">
        <f>IF(ISBLANK(Prog5!I38),"",Prog5!I38)</f>
      </c>
      <c r="E173">
        <f>IF(ISBLANK(Prog5!L38),"",Prog5!L38)</f>
      </c>
      <c r="G173" s="6">
        <f t="shared" si="26"/>
      </c>
      <c r="H173" s="6">
        <f t="shared" si="26"/>
      </c>
      <c r="I173" s="6">
        <f t="shared" si="26"/>
      </c>
      <c r="J173" s="6">
        <f t="shared" si="26"/>
      </c>
      <c r="K173" s="6">
        <f t="shared" si="26"/>
      </c>
      <c r="L173" s="6">
        <f t="shared" si="26"/>
      </c>
      <c r="M173" s="70">
        <f t="shared" si="20"/>
      </c>
      <c r="N173" s="70">
        <f t="shared" si="21"/>
      </c>
      <c r="O173" s="70">
        <f t="shared" si="22"/>
      </c>
      <c r="P173" s="70">
        <f t="shared" si="23"/>
      </c>
      <c r="Q173" s="70">
        <f t="shared" si="24"/>
      </c>
      <c r="R173" s="70">
        <f t="shared" si="25"/>
      </c>
    </row>
    <row r="174" spans="1:18" ht="12.75">
      <c r="A174" t="str">
        <f>Prog5!$B$5</f>
        <v>5A</v>
      </c>
      <c r="B174">
        <f>IF(ISBLANK(Prog5!G39),"",Prog5!G39)</f>
      </c>
      <c r="C174">
        <f>IF(ISBLANK(Prog5!H39),"",Prog5!H39)</f>
      </c>
      <c r="D174">
        <f>IF(ISBLANK(Prog5!I39),"",Prog5!I39)</f>
      </c>
      <c r="E174">
        <f>IF(ISBLANK(Prog5!L39),"",Prog5!L39)</f>
      </c>
      <c r="G174" s="6">
        <f t="shared" si="26"/>
      </c>
      <c r="H174" s="6">
        <f t="shared" si="26"/>
      </c>
      <c r="I174" s="6">
        <f t="shared" si="26"/>
      </c>
      <c r="J174" s="6">
        <f t="shared" si="26"/>
      </c>
      <c r="K174" s="6">
        <f t="shared" si="26"/>
      </c>
      <c r="L174" s="6">
        <f t="shared" si="26"/>
      </c>
      <c r="M174" s="70">
        <f t="shared" si="20"/>
      </c>
      <c r="N174" s="70">
        <f t="shared" si="21"/>
      </c>
      <c r="O174" s="70">
        <f t="shared" si="22"/>
      </c>
      <c r="P174" s="70">
        <f t="shared" si="23"/>
      </c>
      <c r="Q174" s="70">
        <f t="shared" si="24"/>
      </c>
      <c r="R174" s="70">
        <f t="shared" si="25"/>
      </c>
    </row>
    <row r="175" spans="1:18" ht="12.75">
      <c r="A175" t="str">
        <f>Prog5!$B$5</f>
        <v>5A</v>
      </c>
      <c r="B175">
        <f>IF(ISBLANK(Prog5!G40),"",Prog5!G40)</f>
      </c>
      <c r="C175">
        <f>IF(ISBLANK(Prog5!H40),"",Prog5!H40)</f>
      </c>
      <c r="D175">
        <f>IF(ISBLANK(Prog5!I40),"",Prog5!I40)</f>
      </c>
      <c r="E175">
        <f>IF(ISBLANK(Prog5!L40),"",Prog5!L40)</f>
      </c>
      <c r="G175" s="6">
        <f t="shared" si="26"/>
      </c>
      <c r="H175" s="6">
        <f t="shared" si="26"/>
      </c>
      <c r="I175" s="6">
        <f t="shared" si="26"/>
      </c>
      <c r="J175" s="6">
        <f t="shared" si="26"/>
      </c>
      <c r="K175" s="6">
        <f t="shared" si="26"/>
      </c>
      <c r="L175" s="6">
        <f t="shared" si="26"/>
      </c>
      <c r="M175" s="70">
        <f t="shared" si="20"/>
      </c>
      <c r="N175" s="70">
        <f t="shared" si="21"/>
      </c>
      <c r="O175" s="70">
        <f t="shared" si="22"/>
      </c>
      <c r="P175" s="70">
        <f t="shared" si="23"/>
      </c>
      <c r="Q175" s="70">
        <f t="shared" si="24"/>
      </c>
      <c r="R175" s="70">
        <f t="shared" si="25"/>
      </c>
    </row>
    <row r="176" spans="1:18" ht="12.75">
      <c r="A176" t="str">
        <f>Prog5!$B$5</f>
        <v>5A</v>
      </c>
      <c r="B176">
        <f>IF(ISBLANK(Prog5!G41),"",Prog5!G41)</f>
      </c>
      <c r="C176">
        <f>IF(ISBLANK(Prog5!H41),"",Prog5!H41)</f>
      </c>
      <c r="D176">
        <f>IF(ISBLANK(Prog5!I41),"",Prog5!I41)</f>
      </c>
      <c r="E176">
        <f>IF(ISBLANK(Prog5!L41),"",Prog5!L41)</f>
      </c>
      <c r="G176" s="6">
        <f t="shared" si="26"/>
      </c>
      <c r="H176" s="6">
        <f t="shared" si="26"/>
      </c>
      <c r="I176" s="6">
        <f t="shared" si="26"/>
      </c>
      <c r="J176" s="6">
        <f t="shared" si="26"/>
      </c>
      <c r="K176" s="6">
        <f t="shared" si="26"/>
      </c>
      <c r="L176" s="6">
        <f t="shared" si="26"/>
      </c>
      <c r="M176" s="70">
        <f t="shared" si="20"/>
      </c>
      <c r="N176" s="70">
        <f t="shared" si="21"/>
      </c>
      <c r="O176" s="70">
        <f t="shared" si="22"/>
      </c>
      <c r="P176" s="70">
        <f t="shared" si="23"/>
      </c>
      <c r="Q176" s="70">
        <f t="shared" si="24"/>
      </c>
      <c r="R176" s="70">
        <f t="shared" si="25"/>
      </c>
    </row>
    <row r="177" spans="1:18" ht="12.75">
      <c r="A177" t="str">
        <f>Prog5!$B$5</f>
        <v>5A</v>
      </c>
      <c r="B177">
        <f>IF(ISBLANK(Prog5!G42),"",Prog5!G42)</f>
      </c>
      <c r="C177">
        <f>IF(ISBLANK(Prog5!H42),"",Prog5!H42)</f>
      </c>
      <c r="D177">
        <f>IF(ISBLANK(Prog5!I42),"",Prog5!I42)</f>
      </c>
      <c r="E177">
        <f>IF(ISBLANK(Prog5!L42),"",Prog5!L42)</f>
      </c>
      <c r="G177" s="6">
        <f t="shared" si="26"/>
      </c>
      <c r="H177" s="6">
        <f t="shared" si="26"/>
      </c>
      <c r="I177" s="6">
        <f t="shared" si="26"/>
      </c>
      <c r="J177" s="6">
        <f t="shared" si="26"/>
      </c>
      <c r="K177" s="6">
        <f t="shared" si="26"/>
      </c>
      <c r="L177" s="6">
        <f t="shared" si="26"/>
      </c>
      <c r="M177" s="70">
        <f t="shared" si="20"/>
      </c>
      <c r="N177" s="70">
        <f t="shared" si="21"/>
      </c>
      <c r="O177" s="70">
        <f t="shared" si="22"/>
      </c>
      <c r="P177" s="70">
        <f t="shared" si="23"/>
      </c>
      <c r="Q177" s="70">
        <f t="shared" si="24"/>
      </c>
      <c r="R177" s="70">
        <f t="shared" si="25"/>
      </c>
    </row>
    <row r="178" spans="1:18" ht="12.75">
      <c r="A178" t="str">
        <f>Prog5!$B$5</f>
        <v>5A</v>
      </c>
      <c r="B178">
        <f>IF(ISBLANK(Prog5!G43),"",Prog5!G43)</f>
      </c>
      <c r="C178">
        <f>IF(ISBLANK(Prog5!H43),"",Prog5!H43)</f>
      </c>
      <c r="D178">
        <f>IF(ISBLANK(Prog5!I43),"",Prog5!I43)</f>
      </c>
      <c r="E178">
        <f>IF(ISBLANK(Prog5!L43),"",Prog5!L43)</f>
      </c>
      <c r="G178" s="6">
        <f t="shared" si="26"/>
      </c>
      <c r="H178" s="6">
        <f t="shared" si="26"/>
      </c>
      <c r="I178" s="6">
        <f t="shared" si="26"/>
      </c>
      <c r="J178" s="6">
        <f t="shared" si="26"/>
      </c>
      <c r="K178" s="6">
        <f t="shared" si="26"/>
      </c>
      <c r="L178" s="6">
        <f t="shared" si="26"/>
      </c>
      <c r="M178" s="70">
        <f t="shared" si="20"/>
      </c>
      <c r="N178" s="70">
        <f t="shared" si="21"/>
      </c>
      <c r="O178" s="70">
        <f t="shared" si="22"/>
      </c>
      <c r="P178" s="70">
        <f t="shared" si="23"/>
      </c>
      <c r="Q178" s="70">
        <f t="shared" si="24"/>
      </c>
      <c r="R178" s="70">
        <f t="shared" si="25"/>
      </c>
    </row>
    <row r="179" spans="1:18" ht="12.75">
      <c r="A179" t="str">
        <f>Prog5!$B$5</f>
        <v>5A</v>
      </c>
      <c r="B179">
        <f>IF(ISBLANK(Prog5!G44),"",Prog5!G44)</f>
      </c>
      <c r="C179">
        <f>IF(ISBLANK(Prog5!H44),"",Prog5!H44)</f>
      </c>
      <c r="D179">
        <f>IF(ISBLANK(Prog5!I44),"",Prog5!I44)</f>
      </c>
      <c r="E179">
        <f>IF(ISBLANK(Prog5!L44),"",Prog5!L44)</f>
      </c>
      <c r="G179" s="6">
        <f t="shared" si="26"/>
      </c>
      <c r="H179" s="6">
        <f t="shared" si="26"/>
      </c>
      <c r="I179" s="6">
        <f t="shared" si="26"/>
      </c>
      <c r="J179" s="6">
        <f t="shared" si="26"/>
      </c>
      <c r="K179" s="6">
        <f t="shared" si="26"/>
      </c>
      <c r="L179" s="6">
        <f t="shared" si="26"/>
      </c>
      <c r="M179" s="70">
        <f t="shared" si="20"/>
      </c>
      <c r="N179" s="70">
        <f t="shared" si="21"/>
      </c>
      <c r="O179" s="70">
        <f t="shared" si="22"/>
      </c>
      <c r="P179" s="70">
        <f t="shared" si="23"/>
      </c>
      <c r="Q179" s="70">
        <f t="shared" si="24"/>
      </c>
      <c r="R179" s="70">
        <f t="shared" si="25"/>
      </c>
    </row>
    <row r="180" spans="1:18" ht="12.75">
      <c r="A180" t="str">
        <f>Prog6!$B$5</f>
        <v>6A</v>
      </c>
      <c r="B180">
        <f>IF(ISBLANK(Prog6!G11),"",Prog6!G11)</f>
      </c>
      <c r="C180">
        <f>IF(ISBLANK(Prog6!H11),"",Prog6!H11)</f>
      </c>
      <c r="D180">
        <f>IF(ISBLANK(Prog6!I11),"",Prog6!I11)</f>
      </c>
      <c r="E180">
        <f>IF(ISBLANK(Prog6!L11),"",Prog6!L11)</f>
      </c>
      <c r="G180" s="6">
        <f t="shared" si="26"/>
      </c>
      <c r="H180" s="6">
        <f t="shared" si="26"/>
      </c>
      <c r="I180" s="6">
        <f t="shared" si="26"/>
      </c>
      <c r="J180" s="6">
        <f t="shared" si="26"/>
      </c>
      <c r="K180" s="6">
        <f t="shared" si="26"/>
      </c>
      <c r="L180" s="6">
        <f t="shared" si="26"/>
      </c>
      <c r="M180" s="70">
        <f t="shared" si="20"/>
      </c>
      <c r="N180" s="70">
        <f t="shared" si="21"/>
      </c>
      <c r="O180" s="70">
        <f t="shared" si="22"/>
      </c>
      <c r="P180" s="70">
        <f t="shared" si="23"/>
      </c>
      <c r="Q180" s="70">
        <f t="shared" si="24"/>
      </c>
      <c r="R180" s="70">
        <f t="shared" si="25"/>
      </c>
    </row>
    <row r="181" spans="1:18" ht="12.75">
      <c r="A181" t="str">
        <f>Prog6!$B$5</f>
        <v>6A</v>
      </c>
      <c r="B181">
        <f>IF(ISBLANK(Prog6!G12),"",Prog6!G12)</f>
      </c>
      <c r="C181">
        <f>IF(ISBLANK(Prog6!H12),"",Prog6!H12)</f>
      </c>
      <c r="D181">
        <f>IF(ISBLANK(Prog6!I12),"",Prog6!I12)</f>
      </c>
      <c r="E181">
        <f>IF(ISBLANK(Prog6!L12),"",Prog6!L12)</f>
      </c>
      <c r="G181" s="6">
        <f t="shared" si="26"/>
      </c>
      <c r="H181" s="6">
        <f t="shared" si="26"/>
      </c>
      <c r="I181" s="6">
        <f t="shared" si="26"/>
      </c>
      <c r="J181" s="6">
        <f t="shared" si="26"/>
      </c>
      <c r="K181" s="6">
        <f t="shared" si="26"/>
      </c>
      <c r="L181" s="6">
        <f t="shared" si="26"/>
      </c>
      <c r="M181" s="70">
        <f t="shared" si="20"/>
      </c>
      <c r="N181" s="70">
        <f t="shared" si="21"/>
      </c>
      <c r="O181" s="70">
        <f t="shared" si="22"/>
      </c>
      <c r="P181" s="70">
        <f t="shared" si="23"/>
      </c>
      <c r="Q181" s="70">
        <f t="shared" si="24"/>
      </c>
      <c r="R181" s="70">
        <f t="shared" si="25"/>
      </c>
    </row>
    <row r="182" spans="1:18" ht="12.75">
      <c r="A182" t="str">
        <f>Prog6!$B$5</f>
        <v>6A</v>
      </c>
      <c r="B182">
        <f>IF(ISBLANK(Prog6!G13),"",Prog6!G13)</f>
      </c>
      <c r="C182">
        <f>IF(ISBLANK(Prog6!H13),"",Prog6!H13)</f>
      </c>
      <c r="D182">
        <f>IF(ISBLANK(Prog6!I13),"",Prog6!I13)</f>
      </c>
      <c r="E182">
        <f>IF(ISBLANK(Prog6!L13),"",Prog6!L13)</f>
      </c>
      <c r="G182" s="6">
        <f t="shared" si="26"/>
      </c>
      <c r="H182" s="6">
        <f t="shared" si="26"/>
      </c>
      <c r="I182" s="6">
        <f t="shared" si="26"/>
      </c>
      <c r="J182" s="6">
        <f t="shared" si="26"/>
      </c>
      <c r="K182" s="6">
        <f t="shared" si="26"/>
      </c>
      <c r="L182" s="6">
        <f t="shared" si="26"/>
      </c>
      <c r="M182" s="70">
        <f t="shared" si="20"/>
      </c>
      <c r="N182" s="70">
        <f t="shared" si="21"/>
      </c>
      <c r="O182" s="70">
        <f t="shared" si="22"/>
      </c>
      <c r="P182" s="70">
        <f t="shared" si="23"/>
      </c>
      <c r="Q182" s="70">
        <f t="shared" si="24"/>
      </c>
      <c r="R182" s="70">
        <f t="shared" si="25"/>
      </c>
    </row>
    <row r="183" spans="1:18" ht="12.75">
      <c r="A183" t="str">
        <f>Prog6!$B$5</f>
        <v>6A</v>
      </c>
      <c r="B183">
        <f>IF(ISBLANK(Prog6!G14),"",Prog6!G14)</f>
      </c>
      <c r="C183">
        <f>IF(ISBLANK(Prog6!H14),"",Prog6!H14)</f>
      </c>
      <c r="D183">
        <f>IF(ISBLANK(Prog6!I14),"",Prog6!I14)</f>
      </c>
      <c r="E183">
        <f>IF(ISBLANK(Prog6!L14),"",Prog6!L14)</f>
      </c>
      <c r="G183" s="6">
        <f t="shared" si="26"/>
      </c>
      <c r="H183" s="6">
        <f t="shared" si="26"/>
      </c>
      <c r="I183" s="6">
        <f t="shared" si="26"/>
      </c>
      <c r="J183" s="6">
        <f t="shared" si="26"/>
      </c>
      <c r="K183" s="6">
        <f t="shared" si="26"/>
      </c>
      <c r="L183" s="6">
        <f t="shared" si="26"/>
      </c>
      <c r="M183" s="70">
        <f t="shared" si="20"/>
      </c>
      <c r="N183" s="70">
        <f t="shared" si="21"/>
      </c>
      <c r="O183" s="70">
        <f t="shared" si="22"/>
      </c>
      <c r="P183" s="70">
        <f t="shared" si="23"/>
      </c>
      <c r="Q183" s="70">
        <f t="shared" si="24"/>
      </c>
      <c r="R183" s="70">
        <f t="shared" si="25"/>
      </c>
    </row>
    <row r="184" spans="1:18" ht="12.75">
      <c r="A184" t="str">
        <f>Prog6!$B$5</f>
        <v>6A</v>
      </c>
      <c r="B184">
        <f>IF(ISBLANK(Prog6!G15),"",Prog6!G15)</f>
      </c>
      <c r="C184">
        <f>IF(ISBLANK(Prog6!H15),"",Prog6!H15)</f>
      </c>
      <c r="D184">
        <f>IF(ISBLANK(Prog6!I15),"",Prog6!I15)</f>
      </c>
      <c r="E184">
        <f>IF(ISBLANK(Prog6!L15),"",Prog6!L15)</f>
      </c>
      <c r="G184" s="6">
        <f t="shared" si="26"/>
      </c>
      <c r="H184" s="6">
        <f t="shared" si="26"/>
      </c>
      <c r="I184" s="6">
        <f t="shared" si="26"/>
      </c>
      <c r="J184" s="6">
        <f t="shared" si="26"/>
      </c>
      <c r="K184" s="6">
        <f t="shared" si="26"/>
      </c>
      <c r="L184" s="6">
        <f t="shared" si="26"/>
      </c>
      <c r="M184" s="70">
        <f t="shared" si="20"/>
      </c>
      <c r="N184" s="70">
        <f t="shared" si="21"/>
      </c>
      <c r="O184" s="70">
        <f t="shared" si="22"/>
      </c>
      <c r="P184" s="70">
        <f t="shared" si="23"/>
      </c>
      <c r="Q184" s="70">
        <f t="shared" si="24"/>
      </c>
      <c r="R184" s="70">
        <f t="shared" si="25"/>
      </c>
    </row>
    <row r="185" spans="1:18" ht="12.75">
      <c r="A185" t="str">
        <f>Prog6!$B$5</f>
        <v>6A</v>
      </c>
      <c r="B185">
        <f>IF(ISBLANK(Prog6!G16),"",Prog6!G16)</f>
      </c>
      <c r="C185">
        <f>IF(ISBLANK(Prog6!H16),"",Prog6!H16)</f>
      </c>
      <c r="D185">
        <f>IF(ISBLANK(Prog6!I16),"",Prog6!I16)</f>
      </c>
      <c r="E185">
        <f>IF(ISBLANK(Prog6!L16),"",Prog6!L16)</f>
      </c>
      <c r="G185" s="6">
        <f t="shared" si="26"/>
      </c>
      <c r="H185" s="6">
        <f t="shared" si="26"/>
      </c>
      <c r="I185" s="6">
        <f t="shared" si="26"/>
      </c>
      <c r="J185" s="6">
        <f t="shared" si="26"/>
      </c>
      <c r="K185" s="6">
        <f t="shared" si="26"/>
      </c>
      <c r="L185" s="6">
        <f t="shared" si="26"/>
      </c>
      <c r="M185" s="70">
        <f t="shared" si="20"/>
      </c>
      <c r="N185" s="70">
        <f t="shared" si="21"/>
      </c>
      <c r="O185" s="70">
        <f t="shared" si="22"/>
      </c>
      <c r="P185" s="70">
        <f t="shared" si="23"/>
      </c>
      <c r="Q185" s="70">
        <f t="shared" si="24"/>
      </c>
      <c r="R185" s="70">
        <f t="shared" si="25"/>
      </c>
    </row>
    <row r="186" spans="1:18" ht="12.75">
      <c r="A186" t="str">
        <f>Prog6!$B$5</f>
        <v>6A</v>
      </c>
      <c r="B186">
        <f>IF(ISBLANK(Prog6!G17),"",Prog6!G17)</f>
      </c>
      <c r="C186">
        <f>IF(ISBLANK(Prog6!H17),"",Prog6!H17)</f>
      </c>
      <c r="D186">
        <f>IF(ISBLANK(Prog6!I17),"",Prog6!I17)</f>
      </c>
      <c r="E186">
        <f>IF(ISBLANK(Prog6!L17),"",Prog6!L17)</f>
      </c>
      <c r="G186" s="6">
        <f t="shared" si="26"/>
      </c>
      <c r="H186" s="6">
        <f t="shared" si="26"/>
      </c>
      <c r="I186" s="6">
        <f t="shared" si="26"/>
      </c>
      <c r="J186" s="6">
        <f t="shared" si="26"/>
      </c>
      <c r="K186" s="6">
        <f t="shared" si="26"/>
      </c>
      <c r="L186" s="6">
        <f t="shared" si="26"/>
      </c>
      <c r="M186" s="70">
        <f t="shared" si="20"/>
      </c>
      <c r="N186" s="70">
        <f t="shared" si="21"/>
      </c>
      <c r="O186" s="70">
        <f t="shared" si="22"/>
      </c>
      <c r="P186" s="70">
        <f t="shared" si="23"/>
      </c>
      <c r="Q186" s="70">
        <f t="shared" si="24"/>
      </c>
      <c r="R186" s="70">
        <f t="shared" si="25"/>
      </c>
    </row>
    <row r="187" spans="1:18" ht="12.75">
      <c r="A187" t="str">
        <f>Prog6!$B$5</f>
        <v>6A</v>
      </c>
      <c r="B187">
        <f>IF(ISBLANK(Prog6!G18),"",Prog6!G18)</f>
      </c>
      <c r="C187">
        <f>IF(ISBLANK(Prog6!H18),"",Prog6!H18)</f>
      </c>
      <c r="D187">
        <f>IF(ISBLANK(Prog6!I18),"",Prog6!I18)</f>
      </c>
      <c r="E187">
        <f>IF(ISBLANK(Prog6!L18),"",Prog6!L18)</f>
      </c>
      <c r="G187" s="6">
        <f t="shared" si="26"/>
      </c>
      <c r="H187" s="6">
        <f t="shared" si="26"/>
      </c>
      <c r="I187" s="6">
        <f t="shared" si="26"/>
      </c>
      <c r="J187" s="6">
        <f t="shared" si="26"/>
      </c>
      <c r="K187" s="6">
        <f t="shared" si="26"/>
      </c>
      <c r="L187" s="6">
        <f t="shared" si="26"/>
      </c>
      <c r="M187" s="70">
        <f t="shared" si="20"/>
      </c>
      <c r="N187" s="70">
        <f t="shared" si="21"/>
      </c>
      <c r="O187" s="70">
        <f t="shared" si="22"/>
      </c>
      <c r="P187" s="70">
        <f t="shared" si="23"/>
      </c>
      <c r="Q187" s="70">
        <f t="shared" si="24"/>
      </c>
      <c r="R187" s="70">
        <f t="shared" si="25"/>
      </c>
    </row>
    <row r="188" spans="1:18" ht="12.75">
      <c r="A188" t="str">
        <f>Prog6!$B$5</f>
        <v>6A</v>
      </c>
      <c r="B188">
        <f>IF(ISBLANK(Prog6!G19),"",Prog6!G19)</f>
      </c>
      <c r="C188">
        <f>IF(ISBLANK(Prog6!H19),"",Prog6!H19)</f>
      </c>
      <c r="D188">
        <f>IF(ISBLANK(Prog6!I19),"",Prog6!I19)</f>
      </c>
      <c r="E188">
        <f>IF(ISBLANK(Prog6!L19),"",Prog6!L19)</f>
      </c>
      <c r="G188" s="6">
        <f t="shared" si="26"/>
      </c>
      <c r="H188" s="6">
        <f t="shared" si="26"/>
      </c>
      <c r="I188" s="6">
        <f t="shared" si="26"/>
      </c>
      <c r="J188" s="6">
        <f t="shared" si="26"/>
      </c>
      <c r="K188" s="6">
        <f t="shared" si="26"/>
      </c>
      <c r="L188" s="6">
        <f t="shared" si="26"/>
      </c>
      <c r="M188" s="70">
        <f t="shared" si="20"/>
      </c>
      <c r="N188" s="70">
        <f t="shared" si="21"/>
      </c>
      <c r="O188" s="70">
        <f t="shared" si="22"/>
      </c>
      <c r="P188" s="70">
        <f t="shared" si="23"/>
      </c>
      <c r="Q188" s="70">
        <f t="shared" si="24"/>
      </c>
      <c r="R188" s="70">
        <f t="shared" si="25"/>
      </c>
    </row>
    <row r="189" spans="1:18" ht="12.75">
      <c r="A189" t="str">
        <f>Prog6!$B$5</f>
        <v>6A</v>
      </c>
      <c r="B189">
        <f>IF(ISBLANK(Prog6!G20),"",Prog6!G20)</f>
      </c>
      <c r="C189">
        <f>IF(ISBLANK(Prog6!H20),"",Prog6!H20)</f>
      </c>
      <c r="D189">
        <f>IF(ISBLANK(Prog6!I20),"",Prog6!I20)</f>
      </c>
      <c r="E189">
        <f>IF(ISBLANK(Prog6!L20),"",Prog6!L20)</f>
      </c>
      <c r="G189" s="6">
        <f t="shared" si="26"/>
      </c>
      <c r="H189" s="6">
        <f t="shared" si="26"/>
      </c>
      <c r="I189" s="6">
        <f t="shared" si="26"/>
      </c>
      <c r="J189" s="6">
        <f t="shared" si="26"/>
      </c>
      <c r="K189" s="6">
        <f t="shared" si="26"/>
      </c>
      <c r="L189" s="6">
        <f t="shared" si="26"/>
      </c>
      <c r="M189" s="70">
        <f t="shared" si="20"/>
      </c>
      <c r="N189" s="70">
        <f t="shared" si="21"/>
      </c>
      <c r="O189" s="70">
        <f t="shared" si="22"/>
      </c>
      <c r="P189" s="70">
        <f t="shared" si="23"/>
      </c>
      <c r="Q189" s="70">
        <f t="shared" si="24"/>
      </c>
      <c r="R189" s="70">
        <f t="shared" si="25"/>
      </c>
    </row>
    <row r="190" spans="1:18" ht="12.75">
      <c r="A190" t="str">
        <f>Prog6!$B$5</f>
        <v>6A</v>
      </c>
      <c r="B190">
        <f>IF(ISBLANK(Prog6!G21),"",Prog6!G21)</f>
      </c>
      <c r="C190">
        <f>IF(ISBLANK(Prog6!H21),"",Prog6!H21)</f>
      </c>
      <c r="D190">
        <f>IF(ISBLANK(Prog6!I21),"",Prog6!I21)</f>
      </c>
      <c r="E190">
        <f>IF(ISBLANK(Prog6!L21),"",Prog6!L21)</f>
      </c>
      <c r="G190" s="6">
        <f t="shared" si="26"/>
      </c>
      <c r="H190" s="6">
        <f t="shared" si="26"/>
      </c>
      <c r="I190" s="6">
        <f t="shared" si="26"/>
      </c>
      <c r="J190" s="6">
        <f t="shared" si="26"/>
      </c>
      <c r="K190" s="6">
        <f t="shared" si="26"/>
      </c>
      <c r="L190" s="6">
        <f t="shared" si="26"/>
      </c>
      <c r="M190" s="70">
        <f t="shared" si="20"/>
      </c>
      <c r="N190" s="70">
        <f t="shared" si="21"/>
      </c>
      <c r="O190" s="70">
        <f t="shared" si="22"/>
      </c>
      <c r="P190" s="70">
        <f t="shared" si="23"/>
      </c>
      <c r="Q190" s="70">
        <f t="shared" si="24"/>
      </c>
      <c r="R190" s="70">
        <f t="shared" si="25"/>
      </c>
    </row>
    <row r="191" spans="1:18" ht="12.75">
      <c r="A191" t="str">
        <f>Prog6!$B$5</f>
        <v>6A</v>
      </c>
      <c r="B191">
        <f>IF(ISBLANK(Prog6!G22),"",Prog6!G22)</f>
      </c>
      <c r="C191">
        <f>IF(ISBLANK(Prog6!H22),"",Prog6!H22)</f>
      </c>
      <c r="D191">
        <f>IF(ISBLANK(Prog6!I22),"",Prog6!I22)</f>
      </c>
      <c r="E191">
        <f>IF(ISBLANK(Prog6!L22),"",Prog6!L22)</f>
      </c>
      <c r="G191" s="6">
        <f t="shared" si="26"/>
      </c>
      <c r="H191" s="6">
        <f t="shared" si="26"/>
      </c>
      <c r="I191" s="6">
        <f t="shared" si="26"/>
      </c>
      <c r="J191" s="6">
        <f t="shared" si="26"/>
      </c>
      <c r="K191" s="6">
        <f t="shared" si="26"/>
      </c>
      <c r="L191" s="6">
        <f t="shared" si="26"/>
      </c>
      <c r="M191" s="70">
        <f t="shared" si="20"/>
      </c>
      <c r="N191" s="70">
        <f t="shared" si="21"/>
      </c>
      <c r="O191" s="70">
        <f t="shared" si="22"/>
      </c>
      <c r="P191" s="70">
        <f t="shared" si="23"/>
      </c>
      <c r="Q191" s="70">
        <f t="shared" si="24"/>
      </c>
      <c r="R191" s="70">
        <f t="shared" si="25"/>
      </c>
    </row>
    <row r="192" spans="1:18" ht="12.75">
      <c r="A192" t="str">
        <f>Prog6!$B$5</f>
        <v>6A</v>
      </c>
      <c r="B192">
        <f>IF(ISBLANK(Prog6!G23),"",Prog6!G23)</f>
      </c>
      <c r="C192">
        <f>IF(ISBLANK(Prog6!H23),"",Prog6!H23)</f>
      </c>
      <c r="D192">
        <f>IF(ISBLANK(Prog6!I23),"",Prog6!I23)</f>
      </c>
      <c r="E192">
        <f>IF(ISBLANK(Prog6!L23),"",Prog6!L23)</f>
      </c>
      <c r="G192" s="6">
        <f t="shared" si="26"/>
      </c>
      <c r="H192" s="6">
        <f t="shared" si="26"/>
      </c>
      <c r="I192" s="6">
        <f t="shared" si="26"/>
      </c>
      <c r="J192" s="6">
        <f t="shared" si="26"/>
      </c>
      <c r="K192" s="6">
        <f t="shared" si="26"/>
      </c>
      <c r="L192" s="6">
        <f t="shared" si="26"/>
      </c>
      <c r="M192" s="70">
        <f t="shared" si="20"/>
      </c>
      <c r="N192" s="70">
        <f t="shared" si="21"/>
      </c>
      <c r="O192" s="70">
        <f t="shared" si="22"/>
      </c>
      <c r="P192" s="70">
        <f t="shared" si="23"/>
      </c>
      <c r="Q192" s="70">
        <f t="shared" si="24"/>
      </c>
      <c r="R192" s="70">
        <f t="shared" si="25"/>
      </c>
    </row>
    <row r="193" spans="1:18" ht="12.75">
      <c r="A193" t="str">
        <f>Prog6!$B$5</f>
        <v>6A</v>
      </c>
      <c r="B193">
        <f>IF(ISBLANK(Prog6!G24),"",Prog6!G24)</f>
      </c>
      <c r="C193">
        <f>IF(ISBLANK(Prog6!H24),"",Prog6!H24)</f>
      </c>
      <c r="D193">
        <f>IF(ISBLANK(Prog6!I24),"",Prog6!I24)</f>
      </c>
      <c r="E193">
        <f>IF(ISBLANK(Prog6!L24),"",Prog6!L24)</f>
      </c>
      <c r="G193" s="6">
        <f t="shared" si="26"/>
      </c>
      <c r="H193" s="6">
        <f t="shared" si="26"/>
      </c>
      <c r="I193" s="6">
        <f t="shared" si="26"/>
      </c>
      <c r="J193" s="6">
        <f t="shared" si="26"/>
      </c>
      <c r="K193" s="6">
        <f t="shared" si="26"/>
      </c>
      <c r="L193" s="6">
        <f t="shared" si="26"/>
      </c>
      <c r="M193" s="70">
        <f t="shared" si="20"/>
      </c>
      <c r="N193" s="70">
        <f t="shared" si="21"/>
      </c>
      <c r="O193" s="70">
        <f t="shared" si="22"/>
      </c>
      <c r="P193" s="70">
        <f t="shared" si="23"/>
      </c>
      <c r="Q193" s="70">
        <f t="shared" si="24"/>
      </c>
      <c r="R193" s="70">
        <f t="shared" si="25"/>
      </c>
    </row>
    <row r="194" spans="1:18" ht="12.75">
      <c r="A194" t="str">
        <f>Prog6!$B$5</f>
        <v>6A</v>
      </c>
      <c r="B194">
        <f>IF(ISBLANK(Prog6!G25),"",Prog6!G25)</f>
      </c>
      <c r="C194">
        <f>IF(ISBLANK(Prog6!H25),"",Prog6!H25)</f>
      </c>
      <c r="D194">
        <f>IF(ISBLANK(Prog6!I25),"",Prog6!I25)</f>
      </c>
      <c r="E194">
        <f>IF(ISBLANK(Prog6!L25),"",Prog6!L25)</f>
      </c>
      <c r="G194" s="6">
        <f aca="true" t="shared" si="27" ref="G194:L225">IF(AND($C194=G$9,$D194&gt;0),$E194/$D194,"")</f>
      </c>
      <c r="H194" s="6">
        <f t="shared" si="27"/>
      </c>
      <c r="I194" s="6">
        <f t="shared" si="27"/>
      </c>
      <c r="J194" s="6">
        <f t="shared" si="27"/>
      </c>
      <c r="K194" s="6">
        <f t="shared" si="27"/>
      </c>
      <c r="L194" s="6">
        <f t="shared" si="27"/>
      </c>
      <c r="M194" s="70">
        <f t="shared" si="20"/>
      </c>
      <c r="N194" s="70">
        <f t="shared" si="21"/>
      </c>
      <c r="O194" s="70">
        <f t="shared" si="22"/>
      </c>
      <c r="P194" s="70">
        <f t="shared" si="23"/>
      </c>
      <c r="Q194" s="70">
        <f t="shared" si="24"/>
      </c>
      <c r="R194" s="70">
        <f t="shared" si="25"/>
      </c>
    </row>
    <row r="195" spans="1:18" ht="12.75">
      <c r="A195" t="str">
        <f>Prog6!$B$5</f>
        <v>6A</v>
      </c>
      <c r="B195">
        <f>IF(ISBLANK(Prog6!G26),"",Prog6!G26)</f>
      </c>
      <c r="C195">
        <f>IF(ISBLANK(Prog6!H26),"",Prog6!H26)</f>
      </c>
      <c r="D195">
        <f>IF(ISBLANK(Prog6!I26),"",Prog6!I26)</f>
      </c>
      <c r="E195">
        <f>IF(ISBLANK(Prog6!L26),"",Prog6!L26)</f>
      </c>
      <c r="G195" s="6">
        <f t="shared" si="27"/>
      </c>
      <c r="H195" s="6">
        <f t="shared" si="27"/>
      </c>
      <c r="I195" s="6">
        <f t="shared" si="27"/>
      </c>
      <c r="J195" s="6">
        <f t="shared" si="27"/>
      </c>
      <c r="K195" s="6">
        <f t="shared" si="27"/>
      </c>
      <c r="L195" s="6">
        <f t="shared" si="27"/>
      </c>
      <c r="M195" s="70">
        <f t="shared" si="20"/>
      </c>
      <c r="N195" s="70">
        <f t="shared" si="21"/>
      </c>
      <c r="O195" s="70">
        <f t="shared" si="22"/>
      </c>
      <c r="P195" s="70">
        <f t="shared" si="23"/>
      </c>
      <c r="Q195" s="70">
        <f t="shared" si="24"/>
      </c>
      <c r="R195" s="70">
        <f t="shared" si="25"/>
      </c>
    </row>
    <row r="196" spans="1:18" ht="12.75">
      <c r="A196" t="str">
        <f>Prog6!$B$5</f>
        <v>6A</v>
      </c>
      <c r="B196">
        <f>IF(ISBLANK(Prog6!G27),"",Prog6!G27)</f>
      </c>
      <c r="C196">
        <f>IF(ISBLANK(Prog6!H27),"",Prog6!H27)</f>
      </c>
      <c r="D196">
        <f>IF(ISBLANK(Prog6!I27),"",Prog6!I27)</f>
      </c>
      <c r="E196">
        <f>IF(ISBLANK(Prog6!L27),"",Prog6!L27)</f>
      </c>
      <c r="G196" s="6">
        <f t="shared" si="27"/>
      </c>
      <c r="H196" s="6">
        <f t="shared" si="27"/>
      </c>
      <c r="I196" s="6">
        <f t="shared" si="27"/>
      </c>
      <c r="J196" s="6">
        <f t="shared" si="27"/>
      </c>
      <c r="K196" s="6">
        <f t="shared" si="27"/>
      </c>
      <c r="L196" s="6">
        <f t="shared" si="27"/>
      </c>
      <c r="M196" s="70">
        <f t="shared" si="20"/>
      </c>
      <c r="N196" s="70">
        <f t="shared" si="21"/>
      </c>
      <c r="O196" s="70">
        <f t="shared" si="22"/>
      </c>
      <c r="P196" s="70">
        <f t="shared" si="23"/>
      </c>
      <c r="Q196" s="70">
        <f t="shared" si="24"/>
      </c>
      <c r="R196" s="70">
        <f t="shared" si="25"/>
      </c>
    </row>
    <row r="197" spans="1:18" ht="12.75">
      <c r="A197" t="str">
        <f>Prog6!$B$5</f>
        <v>6A</v>
      </c>
      <c r="B197">
        <f>IF(ISBLANK(Prog6!G28),"",Prog6!G28)</f>
      </c>
      <c r="C197">
        <f>IF(ISBLANK(Prog6!H28),"",Prog6!H28)</f>
      </c>
      <c r="D197">
        <f>IF(ISBLANK(Prog6!I28),"",Prog6!I28)</f>
      </c>
      <c r="E197">
        <f>IF(ISBLANK(Prog6!L28),"",Prog6!L28)</f>
      </c>
      <c r="G197" s="6">
        <f t="shared" si="27"/>
      </c>
      <c r="H197" s="6">
        <f t="shared" si="27"/>
      </c>
      <c r="I197" s="6">
        <f t="shared" si="27"/>
      </c>
      <c r="J197" s="6">
        <f t="shared" si="27"/>
      </c>
      <c r="K197" s="6">
        <f t="shared" si="27"/>
      </c>
      <c r="L197" s="6">
        <f t="shared" si="27"/>
      </c>
      <c r="M197" s="70">
        <f t="shared" si="20"/>
      </c>
      <c r="N197" s="70">
        <f t="shared" si="21"/>
      </c>
      <c r="O197" s="70">
        <f t="shared" si="22"/>
      </c>
      <c r="P197" s="70">
        <f t="shared" si="23"/>
      </c>
      <c r="Q197" s="70">
        <f t="shared" si="24"/>
      </c>
      <c r="R197" s="70">
        <f t="shared" si="25"/>
      </c>
    </row>
    <row r="198" spans="1:18" ht="12.75">
      <c r="A198" t="str">
        <f>Prog6!$B$5</f>
        <v>6A</v>
      </c>
      <c r="B198">
        <f>IF(ISBLANK(Prog6!G29),"",Prog6!G29)</f>
      </c>
      <c r="C198">
        <f>IF(ISBLANK(Prog6!H29),"",Prog6!H29)</f>
      </c>
      <c r="D198">
        <f>IF(ISBLANK(Prog6!I29),"",Prog6!I29)</f>
      </c>
      <c r="E198">
        <f>IF(ISBLANK(Prog6!L29),"",Prog6!L29)</f>
      </c>
      <c r="G198" s="6">
        <f t="shared" si="27"/>
      </c>
      <c r="H198" s="6">
        <f t="shared" si="27"/>
      </c>
      <c r="I198" s="6">
        <f t="shared" si="27"/>
      </c>
      <c r="J198" s="6">
        <f t="shared" si="27"/>
      </c>
      <c r="K198" s="6">
        <f t="shared" si="27"/>
      </c>
      <c r="L198" s="6">
        <f t="shared" si="27"/>
      </c>
      <c r="M198" s="70">
        <f t="shared" si="20"/>
      </c>
      <c r="N198" s="70">
        <f t="shared" si="21"/>
      </c>
      <c r="O198" s="70">
        <f t="shared" si="22"/>
      </c>
      <c r="P198" s="70">
        <f t="shared" si="23"/>
      </c>
      <c r="Q198" s="70">
        <f t="shared" si="24"/>
      </c>
      <c r="R198" s="70">
        <f t="shared" si="25"/>
      </c>
    </row>
    <row r="199" spans="1:18" ht="12.75">
      <c r="A199" t="str">
        <f>Prog6!$B$5</f>
        <v>6A</v>
      </c>
      <c r="B199">
        <f>IF(ISBLANK(Prog6!G30),"",Prog6!G30)</f>
      </c>
      <c r="C199">
        <f>IF(ISBLANK(Prog6!H30),"",Prog6!H30)</f>
      </c>
      <c r="D199">
        <f>IF(ISBLANK(Prog6!I30),"",Prog6!I30)</f>
      </c>
      <c r="E199">
        <f>IF(ISBLANK(Prog6!L30),"",Prog6!L30)</f>
      </c>
      <c r="G199" s="6">
        <f t="shared" si="27"/>
      </c>
      <c r="H199" s="6">
        <f t="shared" si="27"/>
      </c>
      <c r="I199" s="6">
        <f t="shared" si="27"/>
      </c>
      <c r="J199" s="6">
        <f t="shared" si="27"/>
      </c>
      <c r="K199" s="6">
        <f t="shared" si="27"/>
      </c>
      <c r="L199" s="6">
        <f t="shared" si="27"/>
      </c>
      <c r="M199" s="70">
        <f t="shared" si="20"/>
      </c>
      <c r="N199" s="70">
        <f t="shared" si="21"/>
      </c>
      <c r="O199" s="70">
        <f t="shared" si="22"/>
      </c>
      <c r="P199" s="70">
        <f t="shared" si="23"/>
      </c>
      <c r="Q199" s="70">
        <f t="shared" si="24"/>
      </c>
      <c r="R199" s="70">
        <f t="shared" si="25"/>
      </c>
    </row>
    <row r="200" spans="1:18" ht="12.75">
      <c r="A200" t="str">
        <f>Prog6!$B$5</f>
        <v>6A</v>
      </c>
      <c r="B200">
        <f>IF(ISBLANK(Prog6!G31),"",Prog6!G31)</f>
      </c>
      <c r="C200">
        <f>IF(ISBLANK(Prog6!H31),"",Prog6!H31)</f>
      </c>
      <c r="D200">
        <f>IF(ISBLANK(Prog6!I31),"",Prog6!I31)</f>
      </c>
      <c r="E200">
        <f>IF(ISBLANK(Prog6!L31),"",Prog6!L31)</f>
      </c>
      <c r="G200" s="6">
        <f t="shared" si="27"/>
      </c>
      <c r="H200" s="6">
        <f t="shared" si="27"/>
      </c>
      <c r="I200" s="6">
        <f t="shared" si="27"/>
      </c>
      <c r="J200" s="6">
        <f t="shared" si="27"/>
      </c>
      <c r="K200" s="6">
        <f t="shared" si="27"/>
      </c>
      <c r="L200" s="6">
        <f t="shared" si="27"/>
      </c>
      <c r="M200" s="70">
        <f t="shared" si="20"/>
      </c>
      <c r="N200" s="70">
        <f t="shared" si="21"/>
      </c>
      <c r="O200" s="70">
        <f t="shared" si="22"/>
      </c>
      <c r="P200" s="70">
        <f t="shared" si="23"/>
      </c>
      <c r="Q200" s="70">
        <f t="shared" si="24"/>
      </c>
      <c r="R200" s="70">
        <f t="shared" si="25"/>
      </c>
    </row>
    <row r="201" spans="1:18" ht="12.75">
      <c r="A201" t="str">
        <f>Prog6!$B$5</f>
        <v>6A</v>
      </c>
      <c r="B201">
        <f>IF(ISBLANK(Prog6!G32),"",Prog6!G32)</f>
      </c>
      <c r="C201">
        <f>IF(ISBLANK(Prog6!H32),"",Prog6!H32)</f>
      </c>
      <c r="D201">
        <f>IF(ISBLANK(Prog6!I32),"",Prog6!I32)</f>
      </c>
      <c r="E201">
        <f>IF(ISBLANK(Prog6!L32),"",Prog6!L32)</f>
      </c>
      <c r="G201" s="6">
        <f t="shared" si="27"/>
      </c>
      <c r="H201" s="6">
        <f t="shared" si="27"/>
      </c>
      <c r="I201" s="6">
        <f t="shared" si="27"/>
      </c>
      <c r="J201" s="6">
        <f t="shared" si="27"/>
      </c>
      <c r="K201" s="6">
        <f t="shared" si="27"/>
      </c>
      <c r="L201" s="6">
        <f t="shared" si="27"/>
      </c>
      <c r="M201" s="70">
        <f t="shared" si="20"/>
      </c>
      <c r="N201" s="70">
        <f t="shared" si="21"/>
      </c>
      <c r="O201" s="70">
        <f t="shared" si="22"/>
      </c>
      <c r="P201" s="70">
        <f t="shared" si="23"/>
      </c>
      <c r="Q201" s="70">
        <f t="shared" si="24"/>
      </c>
      <c r="R201" s="70">
        <f t="shared" si="25"/>
      </c>
    </row>
    <row r="202" spans="1:18" ht="12.75">
      <c r="A202" t="str">
        <f>Prog6!$B$5</f>
        <v>6A</v>
      </c>
      <c r="B202">
        <f>IF(ISBLANK(Prog6!G33),"",Prog6!G33)</f>
      </c>
      <c r="C202">
        <f>IF(ISBLANK(Prog6!H33),"",Prog6!H33)</f>
      </c>
      <c r="D202">
        <f>IF(ISBLANK(Prog6!I33),"",Prog6!I33)</f>
      </c>
      <c r="E202">
        <f>IF(ISBLANK(Prog6!L33),"",Prog6!L33)</f>
      </c>
      <c r="G202" s="6">
        <f t="shared" si="27"/>
      </c>
      <c r="H202" s="6">
        <f t="shared" si="27"/>
      </c>
      <c r="I202" s="6">
        <f t="shared" si="27"/>
      </c>
      <c r="J202" s="6">
        <f t="shared" si="27"/>
      </c>
      <c r="K202" s="6">
        <f t="shared" si="27"/>
      </c>
      <c r="L202" s="6">
        <f t="shared" si="27"/>
      </c>
      <c r="M202" s="70">
        <f t="shared" si="20"/>
      </c>
      <c r="N202" s="70">
        <f t="shared" si="21"/>
      </c>
      <c r="O202" s="70">
        <f t="shared" si="22"/>
      </c>
      <c r="P202" s="70">
        <f t="shared" si="23"/>
      </c>
      <c r="Q202" s="70">
        <f t="shared" si="24"/>
      </c>
      <c r="R202" s="70">
        <f t="shared" si="25"/>
      </c>
    </row>
    <row r="203" spans="1:18" ht="12.75">
      <c r="A203" t="str">
        <f>Prog6!$B$5</f>
        <v>6A</v>
      </c>
      <c r="B203">
        <f>IF(ISBLANK(Prog6!G34),"",Prog6!G34)</f>
      </c>
      <c r="C203">
        <f>IF(ISBLANK(Prog6!H34),"",Prog6!H34)</f>
      </c>
      <c r="D203">
        <f>IF(ISBLANK(Prog6!I34),"",Prog6!I34)</f>
      </c>
      <c r="E203">
        <f>IF(ISBLANK(Prog6!L34),"",Prog6!L34)</f>
      </c>
      <c r="G203" s="6">
        <f t="shared" si="27"/>
      </c>
      <c r="H203" s="6">
        <f t="shared" si="27"/>
      </c>
      <c r="I203" s="6">
        <f t="shared" si="27"/>
      </c>
      <c r="J203" s="6">
        <f t="shared" si="27"/>
      </c>
      <c r="K203" s="6">
        <f t="shared" si="27"/>
      </c>
      <c r="L203" s="6">
        <f t="shared" si="27"/>
      </c>
      <c r="M203" s="70">
        <f aca="true" t="shared" si="28" ref="M203:M247">IF(ISNUMBER(G203),LN(G203),"")</f>
      </c>
      <c r="N203" s="70">
        <f aca="true" t="shared" si="29" ref="N203:N247">IF(ISNUMBER(H203),LN(H203),"")</f>
      </c>
      <c r="O203" s="70">
        <f aca="true" t="shared" si="30" ref="O203:O247">IF(ISNUMBER(I203),LN(I203),"")</f>
      </c>
      <c r="P203" s="70">
        <f aca="true" t="shared" si="31" ref="P203:P247">IF(ISNUMBER(J203),LN(J203),"")</f>
      </c>
      <c r="Q203" s="70">
        <f aca="true" t="shared" si="32" ref="Q203:Q247">IF(ISNUMBER(K203),LN(K203),"")</f>
      </c>
      <c r="R203" s="70">
        <f aca="true" t="shared" si="33" ref="R203:R247">IF(ISNUMBER(L203),LN(L203),"")</f>
      </c>
    </row>
    <row r="204" spans="1:18" ht="12.75">
      <c r="A204" t="str">
        <f>Prog6!$B$5</f>
        <v>6A</v>
      </c>
      <c r="B204">
        <f>IF(ISBLANK(Prog6!G35),"",Prog6!G35)</f>
      </c>
      <c r="C204">
        <f>IF(ISBLANK(Prog6!H35),"",Prog6!H35)</f>
      </c>
      <c r="D204">
        <f>IF(ISBLANK(Prog6!I35),"",Prog6!I35)</f>
      </c>
      <c r="E204">
        <f>IF(ISBLANK(Prog6!L35),"",Prog6!L35)</f>
      </c>
      <c r="G204" s="6">
        <f t="shared" si="27"/>
      </c>
      <c r="H204" s="6">
        <f t="shared" si="27"/>
      </c>
      <c r="I204" s="6">
        <f t="shared" si="27"/>
      </c>
      <c r="J204" s="6">
        <f t="shared" si="27"/>
      </c>
      <c r="K204" s="6">
        <f t="shared" si="27"/>
      </c>
      <c r="L204" s="6">
        <f t="shared" si="27"/>
      </c>
      <c r="M204" s="70">
        <f t="shared" si="28"/>
      </c>
      <c r="N204" s="70">
        <f t="shared" si="29"/>
      </c>
      <c r="O204" s="70">
        <f t="shared" si="30"/>
      </c>
      <c r="P204" s="70">
        <f t="shared" si="31"/>
      </c>
      <c r="Q204" s="70">
        <f t="shared" si="32"/>
      </c>
      <c r="R204" s="70">
        <f t="shared" si="33"/>
      </c>
    </row>
    <row r="205" spans="1:18" ht="12.75">
      <c r="A205" t="str">
        <f>Prog6!$B$5</f>
        <v>6A</v>
      </c>
      <c r="B205">
        <f>IF(ISBLANK(Prog6!G36),"",Prog6!G36)</f>
      </c>
      <c r="C205">
        <f>IF(ISBLANK(Prog6!H36),"",Prog6!H36)</f>
      </c>
      <c r="D205">
        <f>IF(ISBLANK(Prog6!I36),"",Prog6!I36)</f>
      </c>
      <c r="E205">
        <f>IF(ISBLANK(Prog6!L36),"",Prog6!L36)</f>
      </c>
      <c r="G205" s="6">
        <f t="shared" si="27"/>
      </c>
      <c r="H205" s="6">
        <f t="shared" si="27"/>
      </c>
      <c r="I205" s="6">
        <f t="shared" si="27"/>
      </c>
      <c r="J205" s="6">
        <f t="shared" si="27"/>
      </c>
      <c r="K205" s="6">
        <f t="shared" si="27"/>
      </c>
      <c r="L205" s="6">
        <f t="shared" si="27"/>
      </c>
      <c r="M205" s="70">
        <f t="shared" si="28"/>
      </c>
      <c r="N205" s="70">
        <f t="shared" si="29"/>
      </c>
      <c r="O205" s="70">
        <f t="shared" si="30"/>
      </c>
      <c r="P205" s="70">
        <f t="shared" si="31"/>
      </c>
      <c r="Q205" s="70">
        <f t="shared" si="32"/>
      </c>
      <c r="R205" s="70">
        <f t="shared" si="33"/>
      </c>
    </row>
    <row r="206" spans="1:18" ht="12.75">
      <c r="A206" t="str">
        <f>Prog6!$B$5</f>
        <v>6A</v>
      </c>
      <c r="B206">
        <f>IF(ISBLANK(Prog6!G37),"",Prog6!G37)</f>
      </c>
      <c r="C206">
        <f>IF(ISBLANK(Prog6!H37),"",Prog6!H37)</f>
      </c>
      <c r="D206">
        <f>IF(ISBLANK(Prog6!I37),"",Prog6!I37)</f>
      </c>
      <c r="E206">
        <f>IF(ISBLANK(Prog6!L37),"",Prog6!L37)</f>
      </c>
      <c r="G206" s="6">
        <f t="shared" si="27"/>
      </c>
      <c r="H206" s="6">
        <f t="shared" si="27"/>
      </c>
      <c r="I206" s="6">
        <f t="shared" si="27"/>
      </c>
      <c r="J206" s="6">
        <f t="shared" si="27"/>
      </c>
      <c r="K206" s="6">
        <f t="shared" si="27"/>
      </c>
      <c r="L206" s="6">
        <f t="shared" si="27"/>
      </c>
      <c r="M206" s="70">
        <f t="shared" si="28"/>
      </c>
      <c r="N206" s="70">
        <f t="shared" si="29"/>
      </c>
      <c r="O206" s="70">
        <f t="shared" si="30"/>
      </c>
      <c r="P206" s="70">
        <f t="shared" si="31"/>
      </c>
      <c r="Q206" s="70">
        <f t="shared" si="32"/>
      </c>
      <c r="R206" s="70">
        <f t="shared" si="33"/>
      </c>
    </row>
    <row r="207" spans="1:18" ht="12.75">
      <c r="A207" t="str">
        <f>Prog6!$B$5</f>
        <v>6A</v>
      </c>
      <c r="B207">
        <f>IF(ISBLANK(Prog6!G38),"",Prog6!G38)</f>
      </c>
      <c r="C207">
        <f>IF(ISBLANK(Prog6!H38),"",Prog6!H38)</f>
      </c>
      <c r="D207">
        <f>IF(ISBLANK(Prog6!I38),"",Prog6!I38)</f>
      </c>
      <c r="E207">
        <f>IF(ISBLANK(Prog6!L38),"",Prog6!L38)</f>
      </c>
      <c r="G207" s="6">
        <f t="shared" si="27"/>
      </c>
      <c r="H207" s="6">
        <f t="shared" si="27"/>
      </c>
      <c r="I207" s="6">
        <f t="shared" si="27"/>
      </c>
      <c r="J207" s="6">
        <f t="shared" si="27"/>
      </c>
      <c r="K207" s="6">
        <f t="shared" si="27"/>
      </c>
      <c r="L207" s="6">
        <f t="shared" si="27"/>
      </c>
      <c r="M207" s="70">
        <f t="shared" si="28"/>
      </c>
      <c r="N207" s="70">
        <f t="shared" si="29"/>
      </c>
      <c r="O207" s="70">
        <f t="shared" si="30"/>
      </c>
      <c r="P207" s="70">
        <f t="shared" si="31"/>
      </c>
      <c r="Q207" s="70">
        <f t="shared" si="32"/>
      </c>
      <c r="R207" s="70">
        <f t="shared" si="33"/>
      </c>
    </row>
    <row r="208" spans="1:18" ht="12.75">
      <c r="A208" t="str">
        <f>Prog6!$B$5</f>
        <v>6A</v>
      </c>
      <c r="B208">
        <f>IF(ISBLANK(Prog6!G39),"",Prog6!G39)</f>
      </c>
      <c r="C208">
        <f>IF(ISBLANK(Prog6!H39),"",Prog6!H39)</f>
      </c>
      <c r="D208">
        <f>IF(ISBLANK(Prog6!I39),"",Prog6!I39)</f>
      </c>
      <c r="E208">
        <f>IF(ISBLANK(Prog6!L39),"",Prog6!L39)</f>
      </c>
      <c r="G208" s="6">
        <f t="shared" si="27"/>
      </c>
      <c r="H208" s="6">
        <f t="shared" si="27"/>
      </c>
      <c r="I208" s="6">
        <f t="shared" si="27"/>
      </c>
      <c r="J208" s="6">
        <f t="shared" si="27"/>
      </c>
      <c r="K208" s="6">
        <f t="shared" si="27"/>
      </c>
      <c r="L208" s="6">
        <f t="shared" si="27"/>
      </c>
      <c r="M208" s="70">
        <f t="shared" si="28"/>
      </c>
      <c r="N208" s="70">
        <f t="shared" si="29"/>
      </c>
      <c r="O208" s="70">
        <f t="shared" si="30"/>
      </c>
      <c r="P208" s="70">
        <f t="shared" si="31"/>
      </c>
      <c r="Q208" s="70">
        <f t="shared" si="32"/>
      </c>
      <c r="R208" s="70">
        <f t="shared" si="33"/>
      </c>
    </row>
    <row r="209" spans="1:18" ht="12.75">
      <c r="A209" t="str">
        <f>Prog6!$B$5</f>
        <v>6A</v>
      </c>
      <c r="B209">
        <f>IF(ISBLANK(Prog6!G40),"",Prog6!G40)</f>
      </c>
      <c r="C209">
        <f>IF(ISBLANK(Prog6!H40),"",Prog6!H40)</f>
      </c>
      <c r="D209">
        <f>IF(ISBLANK(Prog6!I40),"",Prog6!I40)</f>
      </c>
      <c r="E209">
        <f>IF(ISBLANK(Prog6!L40),"",Prog6!L40)</f>
      </c>
      <c r="G209" s="6">
        <f t="shared" si="27"/>
      </c>
      <c r="H209" s="6">
        <f t="shared" si="27"/>
      </c>
      <c r="I209" s="6">
        <f t="shared" si="27"/>
      </c>
      <c r="J209" s="6">
        <f t="shared" si="27"/>
      </c>
      <c r="K209" s="6">
        <f t="shared" si="27"/>
      </c>
      <c r="L209" s="6">
        <f t="shared" si="27"/>
      </c>
      <c r="M209" s="70">
        <f t="shared" si="28"/>
      </c>
      <c r="N209" s="70">
        <f t="shared" si="29"/>
      </c>
      <c r="O209" s="70">
        <f t="shared" si="30"/>
      </c>
      <c r="P209" s="70">
        <f t="shared" si="31"/>
      </c>
      <c r="Q209" s="70">
        <f t="shared" si="32"/>
      </c>
      <c r="R209" s="70">
        <f t="shared" si="33"/>
      </c>
    </row>
    <row r="210" spans="1:18" ht="12.75">
      <c r="A210" t="str">
        <f>Prog6!$B$5</f>
        <v>6A</v>
      </c>
      <c r="B210">
        <f>IF(ISBLANK(Prog6!G41),"",Prog6!G41)</f>
      </c>
      <c r="C210">
        <f>IF(ISBLANK(Prog6!H41),"",Prog6!H41)</f>
      </c>
      <c r="D210">
        <f>IF(ISBLANK(Prog6!I41),"",Prog6!I41)</f>
      </c>
      <c r="E210">
        <f>IF(ISBLANK(Prog6!L41),"",Prog6!L41)</f>
      </c>
      <c r="G210" s="6">
        <f t="shared" si="27"/>
      </c>
      <c r="H210" s="6">
        <f t="shared" si="27"/>
      </c>
      <c r="I210" s="6">
        <f t="shared" si="27"/>
      </c>
      <c r="J210" s="6">
        <f t="shared" si="27"/>
      </c>
      <c r="K210" s="6">
        <f t="shared" si="27"/>
      </c>
      <c r="L210" s="6">
        <f t="shared" si="27"/>
      </c>
      <c r="M210" s="70">
        <f t="shared" si="28"/>
      </c>
      <c r="N210" s="70">
        <f t="shared" si="29"/>
      </c>
      <c r="O210" s="70">
        <f t="shared" si="30"/>
      </c>
      <c r="P210" s="70">
        <f t="shared" si="31"/>
      </c>
      <c r="Q210" s="70">
        <f t="shared" si="32"/>
      </c>
      <c r="R210" s="70">
        <f t="shared" si="33"/>
      </c>
    </row>
    <row r="211" spans="1:18" ht="12.75">
      <c r="A211" t="str">
        <f>Prog6!$B$5</f>
        <v>6A</v>
      </c>
      <c r="B211">
        <f>IF(ISBLANK(Prog6!G42),"",Prog6!G42)</f>
      </c>
      <c r="C211">
        <f>IF(ISBLANK(Prog6!H42),"",Prog6!H42)</f>
      </c>
      <c r="D211">
        <f>IF(ISBLANK(Prog6!I42),"",Prog6!I42)</f>
      </c>
      <c r="E211">
        <f>IF(ISBLANK(Prog6!L42),"",Prog6!L42)</f>
      </c>
      <c r="G211" s="6">
        <f t="shared" si="27"/>
      </c>
      <c r="H211" s="6">
        <f t="shared" si="27"/>
      </c>
      <c r="I211" s="6">
        <f t="shared" si="27"/>
      </c>
      <c r="J211" s="6">
        <f t="shared" si="27"/>
      </c>
      <c r="K211" s="6">
        <f t="shared" si="27"/>
      </c>
      <c r="L211" s="6">
        <f t="shared" si="27"/>
      </c>
      <c r="M211" s="70">
        <f t="shared" si="28"/>
      </c>
      <c r="N211" s="70">
        <f t="shared" si="29"/>
      </c>
      <c r="O211" s="70">
        <f t="shared" si="30"/>
      </c>
      <c r="P211" s="70">
        <f t="shared" si="31"/>
      </c>
      <c r="Q211" s="70">
        <f t="shared" si="32"/>
      </c>
      <c r="R211" s="70">
        <f t="shared" si="33"/>
      </c>
    </row>
    <row r="212" spans="1:18" ht="12.75">
      <c r="A212" t="str">
        <f>Prog6!$B$5</f>
        <v>6A</v>
      </c>
      <c r="B212">
        <f>IF(ISBLANK(Prog6!G43),"",Prog6!G43)</f>
      </c>
      <c r="C212">
        <f>IF(ISBLANK(Prog6!H43),"",Prog6!H43)</f>
      </c>
      <c r="D212">
        <f>IF(ISBLANK(Prog6!I43),"",Prog6!I43)</f>
      </c>
      <c r="E212">
        <f>IF(ISBLANK(Prog6!L43),"",Prog6!L43)</f>
      </c>
      <c r="G212" s="6">
        <f t="shared" si="27"/>
      </c>
      <c r="H212" s="6">
        <f t="shared" si="27"/>
      </c>
      <c r="I212" s="6">
        <f t="shared" si="27"/>
      </c>
      <c r="J212" s="6">
        <f t="shared" si="27"/>
      </c>
      <c r="K212" s="6">
        <f t="shared" si="27"/>
      </c>
      <c r="L212" s="6">
        <f t="shared" si="27"/>
      </c>
      <c r="M212" s="70">
        <f t="shared" si="28"/>
      </c>
      <c r="N212" s="70">
        <f t="shared" si="29"/>
      </c>
      <c r="O212" s="70">
        <f t="shared" si="30"/>
      </c>
      <c r="P212" s="70">
        <f t="shared" si="31"/>
      </c>
      <c r="Q212" s="70">
        <f t="shared" si="32"/>
      </c>
      <c r="R212" s="70">
        <f t="shared" si="33"/>
      </c>
    </row>
    <row r="213" spans="1:18" ht="12.75">
      <c r="A213" t="str">
        <f>Prog6!$B$5</f>
        <v>6A</v>
      </c>
      <c r="B213">
        <f>IF(ISBLANK(Prog6!G44),"",Prog6!G44)</f>
      </c>
      <c r="C213">
        <f>IF(ISBLANK(Prog6!H44),"",Prog6!H44)</f>
      </c>
      <c r="D213">
        <f>IF(ISBLANK(Prog6!I44),"",Prog6!I44)</f>
      </c>
      <c r="E213">
        <f>IF(ISBLANK(Prog6!L44),"",Prog6!L44)</f>
      </c>
      <c r="G213" s="6">
        <f t="shared" si="27"/>
      </c>
      <c r="H213" s="6">
        <f t="shared" si="27"/>
      </c>
      <c r="I213" s="6">
        <f t="shared" si="27"/>
      </c>
      <c r="J213" s="6">
        <f t="shared" si="27"/>
      </c>
      <c r="K213" s="6">
        <f t="shared" si="27"/>
      </c>
      <c r="L213" s="6">
        <f t="shared" si="27"/>
      </c>
      <c r="M213" s="70">
        <f t="shared" si="28"/>
      </c>
      <c r="N213" s="70">
        <f t="shared" si="29"/>
      </c>
      <c r="O213" s="70">
        <f t="shared" si="30"/>
      </c>
      <c r="P213" s="70">
        <f t="shared" si="31"/>
      </c>
      <c r="Q213" s="70">
        <f t="shared" si="32"/>
      </c>
      <c r="R213" s="70">
        <f t="shared" si="33"/>
      </c>
    </row>
    <row r="214" spans="1:18" ht="12.75">
      <c r="A214" t="str">
        <f>Prog7!$B$5</f>
        <v>7A</v>
      </c>
      <c r="B214">
        <f>IF(ISBLANK(Prog7!G11),"",Prog7!G11)</f>
      </c>
      <c r="C214">
        <f>IF(ISBLANK(Prog7!H11),"",Prog7!H11)</f>
      </c>
      <c r="D214">
        <f>IF(ISBLANK(Prog7!I11),"",Prog7!I11)</f>
      </c>
      <c r="E214">
        <f>IF(ISBLANK(Prog7!L11),"",Prog7!L11)</f>
      </c>
      <c r="G214" s="6">
        <f t="shared" si="27"/>
      </c>
      <c r="H214" s="6">
        <f t="shared" si="27"/>
      </c>
      <c r="I214" s="6">
        <f t="shared" si="27"/>
      </c>
      <c r="J214" s="6">
        <f t="shared" si="27"/>
      </c>
      <c r="K214" s="6">
        <f t="shared" si="27"/>
      </c>
      <c r="L214" s="6">
        <f t="shared" si="27"/>
      </c>
      <c r="M214" s="70">
        <f t="shared" si="28"/>
      </c>
      <c r="N214" s="70">
        <f t="shared" si="29"/>
      </c>
      <c r="O214" s="70">
        <f t="shared" si="30"/>
      </c>
      <c r="P214" s="70">
        <f t="shared" si="31"/>
      </c>
      <c r="Q214" s="70">
        <f t="shared" si="32"/>
      </c>
      <c r="R214" s="70">
        <f t="shared" si="33"/>
      </c>
    </row>
    <row r="215" spans="1:18" ht="12.75">
      <c r="A215" t="str">
        <f>Prog7!$B$5</f>
        <v>7A</v>
      </c>
      <c r="B215">
        <f>IF(ISBLANK(Prog7!G12),"",Prog7!G12)</f>
      </c>
      <c r="C215">
        <f>IF(ISBLANK(Prog7!H12),"",Prog7!H12)</f>
      </c>
      <c r="D215">
        <f>IF(ISBLANK(Prog7!I12),"",Prog7!I12)</f>
      </c>
      <c r="E215">
        <f>IF(ISBLANK(Prog7!L12),"",Prog7!L12)</f>
      </c>
      <c r="G215" s="6">
        <f t="shared" si="27"/>
      </c>
      <c r="H215" s="6">
        <f t="shared" si="27"/>
      </c>
      <c r="I215" s="6">
        <f t="shared" si="27"/>
      </c>
      <c r="J215" s="6">
        <f t="shared" si="27"/>
      </c>
      <c r="K215" s="6">
        <f t="shared" si="27"/>
      </c>
      <c r="L215" s="6">
        <f t="shared" si="27"/>
      </c>
      <c r="M215" s="70">
        <f t="shared" si="28"/>
      </c>
      <c r="N215" s="70">
        <f t="shared" si="29"/>
      </c>
      <c r="O215" s="70">
        <f t="shared" si="30"/>
      </c>
      <c r="P215" s="70">
        <f t="shared" si="31"/>
      </c>
      <c r="Q215" s="70">
        <f t="shared" si="32"/>
      </c>
      <c r="R215" s="70">
        <f t="shared" si="33"/>
      </c>
    </row>
    <row r="216" spans="1:18" ht="12.75">
      <c r="A216" t="str">
        <f>Prog7!$B$5</f>
        <v>7A</v>
      </c>
      <c r="B216">
        <f>IF(ISBLANK(Prog7!G13),"",Prog7!G13)</f>
      </c>
      <c r="C216">
        <f>IF(ISBLANK(Prog7!H13),"",Prog7!H13)</f>
      </c>
      <c r="D216">
        <f>IF(ISBLANK(Prog7!I13),"",Prog7!I13)</f>
      </c>
      <c r="E216">
        <f>IF(ISBLANK(Prog7!L13),"",Prog7!L13)</f>
      </c>
      <c r="G216" s="6">
        <f t="shared" si="27"/>
      </c>
      <c r="H216" s="6">
        <f t="shared" si="27"/>
      </c>
      <c r="I216" s="6">
        <f t="shared" si="27"/>
      </c>
      <c r="J216" s="6">
        <f t="shared" si="27"/>
      </c>
      <c r="K216" s="6">
        <f t="shared" si="27"/>
      </c>
      <c r="L216" s="6">
        <f t="shared" si="27"/>
      </c>
      <c r="M216" s="70">
        <f t="shared" si="28"/>
      </c>
      <c r="N216" s="70">
        <f t="shared" si="29"/>
      </c>
      <c r="O216" s="70">
        <f t="shared" si="30"/>
      </c>
      <c r="P216" s="70">
        <f t="shared" si="31"/>
      </c>
      <c r="Q216" s="70">
        <f t="shared" si="32"/>
      </c>
      <c r="R216" s="70">
        <f t="shared" si="33"/>
      </c>
    </row>
    <row r="217" spans="1:18" ht="12.75">
      <c r="A217" t="str">
        <f>Prog7!$B$5</f>
        <v>7A</v>
      </c>
      <c r="B217">
        <f>IF(ISBLANK(Prog7!G14),"",Prog7!G14)</f>
      </c>
      <c r="C217">
        <f>IF(ISBLANK(Prog7!H14),"",Prog7!H14)</f>
      </c>
      <c r="D217">
        <f>IF(ISBLANK(Prog7!I14),"",Prog7!I14)</f>
      </c>
      <c r="E217">
        <f>IF(ISBLANK(Prog7!L14),"",Prog7!L14)</f>
      </c>
      <c r="G217" s="6">
        <f t="shared" si="27"/>
      </c>
      <c r="H217" s="6">
        <f t="shared" si="27"/>
      </c>
      <c r="I217" s="6">
        <f t="shared" si="27"/>
      </c>
      <c r="J217" s="6">
        <f t="shared" si="27"/>
      </c>
      <c r="K217" s="6">
        <f t="shared" si="27"/>
      </c>
      <c r="L217" s="6">
        <f t="shared" si="27"/>
      </c>
      <c r="M217" s="70">
        <f t="shared" si="28"/>
      </c>
      <c r="N217" s="70">
        <f t="shared" si="29"/>
      </c>
      <c r="O217" s="70">
        <f t="shared" si="30"/>
      </c>
      <c r="P217" s="70">
        <f t="shared" si="31"/>
      </c>
      <c r="Q217" s="70">
        <f t="shared" si="32"/>
      </c>
      <c r="R217" s="70">
        <f t="shared" si="33"/>
      </c>
    </row>
    <row r="218" spans="1:18" ht="12.75">
      <c r="A218" t="str">
        <f>Prog7!$B$5</f>
        <v>7A</v>
      </c>
      <c r="B218">
        <f>IF(ISBLANK(Prog7!G15),"",Prog7!G15)</f>
      </c>
      <c r="C218">
        <f>IF(ISBLANK(Prog7!H15),"",Prog7!H15)</f>
      </c>
      <c r="D218">
        <f>IF(ISBLANK(Prog7!I15),"",Prog7!I15)</f>
      </c>
      <c r="E218">
        <f>IF(ISBLANK(Prog7!L15),"",Prog7!L15)</f>
      </c>
      <c r="G218" s="6">
        <f t="shared" si="27"/>
      </c>
      <c r="H218" s="6">
        <f t="shared" si="27"/>
      </c>
      <c r="I218" s="6">
        <f t="shared" si="27"/>
      </c>
      <c r="J218" s="6">
        <f t="shared" si="27"/>
      </c>
      <c r="K218" s="6">
        <f t="shared" si="27"/>
      </c>
      <c r="L218" s="6">
        <f t="shared" si="27"/>
      </c>
      <c r="M218" s="70">
        <f t="shared" si="28"/>
      </c>
      <c r="N218" s="70">
        <f t="shared" si="29"/>
      </c>
      <c r="O218" s="70">
        <f t="shared" si="30"/>
      </c>
      <c r="P218" s="70">
        <f t="shared" si="31"/>
      </c>
      <c r="Q218" s="70">
        <f t="shared" si="32"/>
      </c>
      <c r="R218" s="70">
        <f t="shared" si="33"/>
      </c>
    </row>
    <row r="219" spans="1:18" ht="12.75">
      <c r="A219" t="str">
        <f>Prog7!$B$5</f>
        <v>7A</v>
      </c>
      <c r="B219">
        <f>IF(ISBLANK(Prog7!G16),"",Prog7!G16)</f>
      </c>
      <c r="C219">
        <f>IF(ISBLANK(Prog7!H16),"",Prog7!H16)</f>
      </c>
      <c r="D219">
        <f>IF(ISBLANK(Prog7!I16),"",Prog7!I16)</f>
      </c>
      <c r="E219">
        <f>IF(ISBLANK(Prog7!L16),"",Prog7!L16)</f>
      </c>
      <c r="G219" s="6">
        <f t="shared" si="27"/>
      </c>
      <c r="H219" s="6">
        <f t="shared" si="27"/>
      </c>
      <c r="I219" s="6">
        <f t="shared" si="27"/>
      </c>
      <c r="J219" s="6">
        <f t="shared" si="27"/>
      </c>
      <c r="K219" s="6">
        <f t="shared" si="27"/>
      </c>
      <c r="L219" s="6">
        <f t="shared" si="27"/>
      </c>
      <c r="M219" s="70">
        <f t="shared" si="28"/>
      </c>
      <c r="N219" s="70">
        <f t="shared" si="29"/>
      </c>
      <c r="O219" s="70">
        <f t="shared" si="30"/>
      </c>
      <c r="P219" s="70">
        <f t="shared" si="31"/>
      </c>
      <c r="Q219" s="70">
        <f t="shared" si="32"/>
      </c>
      <c r="R219" s="70">
        <f t="shared" si="33"/>
      </c>
    </row>
    <row r="220" spans="1:18" ht="12.75">
      <c r="A220" t="str">
        <f>Prog7!$B$5</f>
        <v>7A</v>
      </c>
      <c r="B220">
        <f>IF(ISBLANK(Prog7!G17),"",Prog7!G17)</f>
      </c>
      <c r="C220">
        <f>IF(ISBLANK(Prog7!H17),"",Prog7!H17)</f>
      </c>
      <c r="D220">
        <f>IF(ISBLANK(Prog7!I17),"",Prog7!I17)</f>
      </c>
      <c r="E220">
        <f>IF(ISBLANK(Prog7!L17),"",Prog7!L17)</f>
      </c>
      <c r="G220" s="6">
        <f t="shared" si="27"/>
      </c>
      <c r="H220" s="6">
        <f t="shared" si="27"/>
      </c>
      <c r="I220" s="6">
        <f t="shared" si="27"/>
      </c>
      <c r="J220" s="6">
        <f t="shared" si="27"/>
      </c>
      <c r="K220" s="6">
        <f t="shared" si="27"/>
      </c>
      <c r="L220" s="6">
        <f t="shared" si="27"/>
      </c>
      <c r="M220" s="70">
        <f t="shared" si="28"/>
      </c>
      <c r="N220" s="70">
        <f t="shared" si="29"/>
      </c>
      <c r="O220" s="70">
        <f t="shared" si="30"/>
      </c>
      <c r="P220" s="70">
        <f t="shared" si="31"/>
      </c>
      <c r="Q220" s="70">
        <f t="shared" si="32"/>
      </c>
      <c r="R220" s="70">
        <f t="shared" si="33"/>
      </c>
    </row>
    <row r="221" spans="1:18" ht="12.75">
      <c r="A221" t="str">
        <f>Prog7!$B$5</f>
        <v>7A</v>
      </c>
      <c r="B221">
        <f>IF(ISBLANK(Prog7!G18),"",Prog7!G18)</f>
      </c>
      <c r="C221">
        <f>IF(ISBLANK(Prog7!H18),"",Prog7!H18)</f>
      </c>
      <c r="D221">
        <f>IF(ISBLANK(Prog7!I18),"",Prog7!I18)</f>
      </c>
      <c r="E221">
        <f>IF(ISBLANK(Prog7!L18),"",Prog7!L18)</f>
      </c>
      <c r="G221" s="6">
        <f t="shared" si="27"/>
      </c>
      <c r="H221" s="6">
        <f t="shared" si="27"/>
      </c>
      <c r="I221" s="6">
        <f t="shared" si="27"/>
      </c>
      <c r="J221" s="6">
        <f t="shared" si="27"/>
      </c>
      <c r="K221" s="6">
        <f t="shared" si="27"/>
      </c>
      <c r="L221" s="6">
        <f t="shared" si="27"/>
      </c>
      <c r="M221" s="70">
        <f t="shared" si="28"/>
      </c>
      <c r="N221" s="70">
        <f t="shared" si="29"/>
      </c>
      <c r="O221" s="70">
        <f t="shared" si="30"/>
      </c>
      <c r="P221" s="70">
        <f t="shared" si="31"/>
      </c>
      <c r="Q221" s="70">
        <f t="shared" si="32"/>
      </c>
      <c r="R221" s="70">
        <f t="shared" si="33"/>
      </c>
    </row>
    <row r="222" spans="1:18" ht="12.75">
      <c r="A222" t="str">
        <f>Prog7!$B$5</f>
        <v>7A</v>
      </c>
      <c r="B222">
        <f>IF(ISBLANK(Prog7!G19),"",Prog7!G19)</f>
      </c>
      <c r="C222">
        <f>IF(ISBLANK(Prog7!H19),"",Prog7!H19)</f>
      </c>
      <c r="D222">
        <f>IF(ISBLANK(Prog7!I19),"",Prog7!I19)</f>
      </c>
      <c r="E222">
        <f>IF(ISBLANK(Prog7!L19),"",Prog7!L19)</f>
      </c>
      <c r="G222" s="6">
        <f t="shared" si="27"/>
      </c>
      <c r="H222" s="6">
        <f t="shared" si="27"/>
      </c>
      <c r="I222" s="6">
        <f t="shared" si="27"/>
      </c>
      <c r="J222" s="6">
        <f t="shared" si="27"/>
      </c>
      <c r="K222" s="6">
        <f t="shared" si="27"/>
      </c>
      <c r="L222" s="6">
        <f t="shared" si="27"/>
      </c>
      <c r="M222" s="70">
        <f t="shared" si="28"/>
      </c>
      <c r="N222" s="70">
        <f t="shared" si="29"/>
      </c>
      <c r="O222" s="70">
        <f t="shared" si="30"/>
      </c>
      <c r="P222" s="70">
        <f t="shared" si="31"/>
      </c>
      <c r="Q222" s="70">
        <f t="shared" si="32"/>
      </c>
      <c r="R222" s="70">
        <f t="shared" si="33"/>
      </c>
    </row>
    <row r="223" spans="1:18" ht="12.75">
      <c r="A223" t="str">
        <f>Prog7!$B$5</f>
        <v>7A</v>
      </c>
      <c r="B223">
        <f>IF(ISBLANK(Prog7!G20),"",Prog7!G20)</f>
      </c>
      <c r="C223">
        <f>IF(ISBLANK(Prog7!H20),"",Prog7!H20)</f>
      </c>
      <c r="D223">
        <f>IF(ISBLANK(Prog7!I20),"",Prog7!I20)</f>
      </c>
      <c r="E223">
        <f>IF(ISBLANK(Prog7!L20),"",Prog7!L20)</f>
      </c>
      <c r="G223" s="6">
        <f t="shared" si="27"/>
      </c>
      <c r="H223" s="6">
        <f t="shared" si="27"/>
      </c>
      <c r="I223" s="6">
        <f t="shared" si="27"/>
      </c>
      <c r="J223" s="6">
        <f t="shared" si="27"/>
      </c>
      <c r="K223" s="6">
        <f t="shared" si="27"/>
      </c>
      <c r="L223" s="6">
        <f t="shared" si="27"/>
      </c>
      <c r="M223" s="70">
        <f t="shared" si="28"/>
      </c>
      <c r="N223" s="70">
        <f t="shared" si="29"/>
      </c>
      <c r="O223" s="70">
        <f t="shared" si="30"/>
      </c>
      <c r="P223" s="70">
        <f t="shared" si="31"/>
      </c>
      <c r="Q223" s="70">
        <f t="shared" si="32"/>
      </c>
      <c r="R223" s="70">
        <f t="shared" si="33"/>
      </c>
    </row>
    <row r="224" spans="1:18" ht="12.75">
      <c r="A224" t="str">
        <f>Prog7!$B$5</f>
        <v>7A</v>
      </c>
      <c r="B224">
        <f>IF(ISBLANK(Prog7!G21),"",Prog7!G21)</f>
      </c>
      <c r="C224">
        <f>IF(ISBLANK(Prog7!H21),"",Prog7!H21)</f>
      </c>
      <c r="D224">
        <f>IF(ISBLANK(Prog7!I21),"",Prog7!I21)</f>
      </c>
      <c r="E224">
        <f>IF(ISBLANK(Prog7!L21),"",Prog7!L21)</f>
      </c>
      <c r="G224" s="6">
        <f t="shared" si="27"/>
      </c>
      <c r="H224" s="6">
        <f t="shared" si="27"/>
      </c>
      <c r="I224" s="6">
        <f t="shared" si="27"/>
      </c>
      <c r="J224" s="6">
        <f t="shared" si="27"/>
      </c>
      <c r="K224" s="6">
        <f t="shared" si="27"/>
      </c>
      <c r="L224" s="6">
        <f t="shared" si="27"/>
      </c>
      <c r="M224" s="70">
        <f t="shared" si="28"/>
      </c>
      <c r="N224" s="70">
        <f t="shared" si="29"/>
      </c>
      <c r="O224" s="70">
        <f t="shared" si="30"/>
      </c>
      <c r="P224" s="70">
        <f t="shared" si="31"/>
      </c>
      <c r="Q224" s="70">
        <f t="shared" si="32"/>
      </c>
      <c r="R224" s="70">
        <f t="shared" si="33"/>
      </c>
    </row>
    <row r="225" spans="1:18" ht="12.75">
      <c r="A225" t="str">
        <f>Prog7!$B$5</f>
        <v>7A</v>
      </c>
      <c r="B225">
        <f>IF(ISBLANK(Prog7!G22),"",Prog7!G22)</f>
      </c>
      <c r="C225">
        <f>IF(ISBLANK(Prog7!H22),"",Prog7!H22)</f>
      </c>
      <c r="D225">
        <f>IF(ISBLANK(Prog7!I22),"",Prog7!I22)</f>
      </c>
      <c r="E225">
        <f>IF(ISBLANK(Prog7!L22),"",Prog7!L22)</f>
      </c>
      <c r="G225" s="6">
        <f t="shared" si="27"/>
      </c>
      <c r="H225" s="6">
        <f t="shared" si="27"/>
      </c>
      <c r="I225" s="6">
        <f t="shared" si="27"/>
      </c>
      <c r="J225" s="6">
        <f t="shared" si="27"/>
      </c>
      <c r="K225" s="6">
        <f t="shared" si="27"/>
      </c>
      <c r="L225" s="6">
        <f t="shared" si="27"/>
      </c>
      <c r="M225" s="70">
        <f t="shared" si="28"/>
      </c>
      <c r="N225" s="70">
        <f t="shared" si="29"/>
      </c>
      <c r="O225" s="70">
        <f t="shared" si="30"/>
      </c>
      <c r="P225" s="70">
        <f t="shared" si="31"/>
      </c>
      <c r="Q225" s="70">
        <f t="shared" si="32"/>
      </c>
      <c r="R225" s="70">
        <f t="shared" si="33"/>
      </c>
    </row>
    <row r="226" spans="1:18" ht="12.75">
      <c r="A226" t="str">
        <f>Prog7!$B$5</f>
        <v>7A</v>
      </c>
      <c r="B226">
        <f>IF(ISBLANK(Prog7!G23),"",Prog7!G23)</f>
      </c>
      <c r="C226">
        <f>IF(ISBLANK(Prog7!H23),"",Prog7!H23)</f>
      </c>
      <c r="D226">
        <f>IF(ISBLANK(Prog7!I23),"",Prog7!I23)</f>
      </c>
      <c r="E226">
        <f>IF(ISBLANK(Prog7!L23),"",Prog7!L23)</f>
      </c>
      <c r="G226" s="6">
        <f aca="true" t="shared" si="34" ref="G226:L247">IF(AND($C226=G$9,$D226&gt;0),$E226/$D226,"")</f>
      </c>
      <c r="H226" s="6">
        <f t="shared" si="34"/>
      </c>
      <c r="I226" s="6">
        <f t="shared" si="34"/>
      </c>
      <c r="J226" s="6">
        <f t="shared" si="34"/>
      </c>
      <c r="K226" s="6">
        <f t="shared" si="34"/>
      </c>
      <c r="L226" s="6">
        <f t="shared" si="34"/>
      </c>
      <c r="M226" s="70">
        <f t="shared" si="28"/>
      </c>
      <c r="N226" s="70">
        <f t="shared" si="29"/>
      </c>
      <c r="O226" s="70">
        <f t="shared" si="30"/>
      </c>
      <c r="P226" s="70">
        <f t="shared" si="31"/>
      </c>
      <c r="Q226" s="70">
        <f t="shared" si="32"/>
      </c>
      <c r="R226" s="70">
        <f t="shared" si="33"/>
      </c>
    </row>
    <row r="227" spans="1:18" ht="12.75">
      <c r="A227" t="str">
        <f>Prog7!$B$5</f>
        <v>7A</v>
      </c>
      <c r="B227">
        <f>IF(ISBLANK(Prog7!G24),"",Prog7!G24)</f>
      </c>
      <c r="C227">
        <f>IF(ISBLANK(Prog7!H24),"",Prog7!H24)</f>
      </c>
      <c r="D227">
        <f>IF(ISBLANK(Prog7!I24),"",Prog7!I24)</f>
      </c>
      <c r="E227">
        <f>IF(ISBLANK(Prog7!L24),"",Prog7!L24)</f>
      </c>
      <c r="G227" s="6">
        <f t="shared" si="34"/>
      </c>
      <c r="H227" s="6">
        <f t="shared" si="34"/>
      </c>
      <c r="I227" s="6">
        <f t="shared" si="34"/>
      </c>
      <c r="J227" s="6">
        <f t="shared" si="34"/>
      </c>
      <c r="K227" s="6">
        <f t="shared" si="34"/>
      </c>
      <c r="L227" s="6">
        <f t="shared" si="34"/>
      </c>
      <c r="M227" s="70">
        <f t="shared" si="28"/>
      </c>
      <c r="N227" s="70">
        <f t="shared" si="29"/>
      </c>
      <c r="O227" s="70">
        <f t="shared" si="30"/>
      </c>
      <c r="P227" s="70">
        <f t="shared" si="31"/>
      </c>
      <c r="Q227" s="70">
        <f t="shared" si="32"/>
      </c>
      <c r="R227" s="70">
        <f t="shared" si="33"/>
      </c>
    </row>
    <row r="228" spans="1:18" ht="12.75">
      <c r="A228" t="str">
        <f>Prog7!$B$5</f>
        <v>7A</v>
      </c>
      <c r="B228">
        <f>IF(ISBLANK(Prog7!G25),"",Prog7!G25)</f>
      </c>
      <c r="C228">
        <f>IF(ISBLANK(Prog7!H25),"",Prog7!H25)</f>
      </c>
      <c r="D228">
        <f>IF(ISBLANK(Prog7!I25),"",Prog7!I25)</f>
      </c>
      <c r="E228">
        <f>IF(ISBLANK(Prog7!L25),"",Prog7!L25)</f>
      </c>
      <c r="G228" s="6">
        <f t="shared" si="34"/>
      </c>
      <c r="H228" s="6">
        <f t="shared" si="34"/>
      </c>
      <c r="I228" s="6">
        <f t="shared" si="34"/>
      </c>
      <c r="J228" s="6">
        <f t="shared" si="34"/>
      </c>
      <c r="K228" s="6">
        <f t="shared" si="34"/>
      </c>
      <c r="L228" s="6">
        <f t="shared" si="34"/>
      </c>
      <c r="M228" s="70">
        <f t="shared" si="28"/>
      </c>
      <c r="N228" s="70">
        <f t="shared" si="29"/>
      </c>
      <c r="O228" s="70">
        <f t="shared" si="30"/>
      </c>
      <c r="P228" s="70">
        <f t="shared" si="31"/>
      </c>
      <c r="Q228" s="70">
        <f t="shared" si="32"/>
      </c>
      <c r="R228" s="70">
        <f t="shared" si="33"/>
      </c>
    </row>
    <row r="229" spans="1:18" ht="12.75">
      <c r="A229" t="str">
        <f>Prog7!$B$5</f>
        <v>7A</v>
      </c>
      <c r="B229">
        <f>IF(ISBLANK(Prog7!G26),"",Prog7!G26)</f>
      </c>
      <c r="C229">
        <f>IF(ISBLANK(Prog7!H26),"",Prog7!H26)</f>
      </c>
      <c r="D229">
        <f>IF(ISBLANK(Prog7!I26),"",Prog7!I26)</f>
      </c>
      <c r="E229">
        <f>IF(ISBLANK(Prog7!L26),"",Prog7!L26)</f>
      </c>
      <c r="G229" s="6">
        <f t="shared" si="34"/>
      </c>
      <c r="H229" s="6">
        <f t="shared" si="34"/>
      </c>
      <c r="I229" s="6">
        <f t="shared" si="34"/>
      </c>
      <c r="J229" s="6">
        <f t="shared" si="34"/>
      </c>
      <c r="K229" s="6">
        <f t="shared" si="34"/>
      </c>
      <c r="L229" s="6">
        <f t="shared" si="34"/>
      </c>
      <c r="M229" s="70">
        <f t="shared" si="28"/>
      </c>
      <c r="N229" s="70">
        <f t="shared" si="29"/>
      </c>
      <c r="O229" s="70">
        <f t="shared" si="30"/>
      </c>
      <c r="P229" s="70">
        <f t="shared" si="31"/>
      </c>
      <c r="Q229" s="70">
        <f t="shared" si="32"/>
      </c>
      <c r="R229" s="70">
        <f t="shared" si="33"/>
      </c>
    </row>
    <row r="230" spans="1:18" ht="12.75">
      <c r="A230" t="str">
        <f>Prog7!$B$5</f>
        <v>7A</v>
      </c>
      <c r="B230">
        <f>IF(ISBLANK(Prog7!G27),"",Prog7!G27)</f>
      </c>
      <c r="C230">
        <f>IF(ISBLANK(Prog7!H27),"",Prog7!H27)</f>
      </c>
      <c r="D230">
        <f>IF(ISBLANK(Prog7!I27),"",Prog7!I27)</f>
      </c>
      <c r="E230">
        <f>IF(ISBLANK(Prog7!L27),"",Prog7!L27)</f>
      </c>
      <c r="G230" s="6">
        <f t="shared" si="34"/>
      </c>
      <c r="H230" s="6">
        <f t="shared" si="34"/>
      </c>
      <c r="I230" s="6">
        <f t="shared" si="34"/>
      </c>
      <c r="J230" s="6">
        <f t="shared" si="34"/>
      </c>
      <c r="K230" s="6">
        <f t="shared" si="34"/>
      </c>
      <c r="L230" s="6">
        <f t="shared" si="34"/>
      </c>
      <c r="M230" s="70">
        <f t="shared" si="28"/>
      </c>
      <c r="N230" s="70">
        <f t="shared" si="29"/>
      </c>
      <c r="O230" s="70">
        <f t="shared" si="30"/>
      </c>
      <c r="P230" s="70">
        <f t="shared" si="31"/>
      </c>
      <c r="Q230" s="70">
        <f t="shared" si="32"/>
      </c>
      <c r="R230" s="70">
        <f t="shared" si="33"/>
      </c>
    </row>
    <row r="231" spans="1:18" ht="12.75">
      <c r="A231" t="str">
        <f>Prog7!$B$5</f>
        <v>7A</v>
      </c>
      <c r="B231">
        <f>IF(ISBLANK(Prog7!G28),"",Prog7!G28)</f>
      </c>
      <c r="C231">
        <f>IF(ISBLANK(Prog7!H28),"",Prog7!H28)</f>
      </c>
      <c r="D231">
        <f>IF(ISBLANK(Prog7!I28),"",Prog7!I28)</f>
      </c>
      <c r="E231">
        <f>IF(ISBLANK(Prog7!L28),"",Prog7!L28)</f>
      </c>
      <c r="G231" s="6">
        <f t="shared" si="34"/>
      </c>
      <c r="H231" s="6">
        <f t="shared" si="34"/>
      </c>
      <c r="I231" s="6">
        <f t="shared" si="34"/>
      </c>
      <c r="J231" s="6">
        <f t="shared" si="34"/>
      </c>
      <c r="K231" s="6">
        <f t="shared" si="34"/>
      </c>
      <c r="L231" s="6">
        <f t="shared" si="34"/>
      </c>
      <c r="M231" s="70">
        <f t="shared" si="28"/>
      </c>
      <c r="N231" s="70">
        <f t="shared" si="29"/>
      </c>
      <c r="O231" s="70">
        <f t="shared" si="30"/>
      </c>
      <c r="P231" s="70">
        <f t="shared" si="31"/>
      </c>
      <c r="Q231" s="70">
        <f t="shared" si="32"/>
      </c>
      <c r="R231" s="70">
        <f t="shared" si="33"/>
      </c>
    </row>
    <row r="232" spans="1:18" ht="12.75">
      <c r="A232" t="str">
        <f>Prog7!$B$5</f>
        <v>7A</v>
      </c>
      <c r="B232">
        <f>IF(ISBLANK(Prog7!G29),"",Prog7!G29)</f>
      </c>
      <c r="C232">
        <f>IF(ISBLANK(Prog7!H29),"",Prog7!H29)</f>
      </c>
      <c r="D232">
        <f>IF(ISBLANK(Prog7!I29),"",Prog7!I29)</f>
      </c>
      <c r="E232">
        <f>IF(ISBLANK(Prog7!L29),"",Prog7!L29)</f>
      </c>
      <c r="G232" s="6">
        <f t="shared" si="34"/>
      </c>
      <c r="H232" s="6">
        <f t="shared" si="34"/>
      </c>
      <c r="I232" s="6">
        <f t="shared" si="34"/>
      </c>
      <c r="J232" s="6">
        <f t="shared" si="34"/>
      </c>
      <c r="K232" s="6">
        <f t="shared" si="34"/>
      </c>
      <c r="L232" s="6">
        <f t="shared" si="34"/>
      </c>
      <c r="M232" s="70">
        <f t="shared" si="28"/>
      </c>
      <c r="N232" s="70">
        <f t="shared" si="29"/>
      </c>
      <c r="O232" s="70">
        <f t="shared" si="30"/>
      </c>
      <c r="P232" s="70">
        <f t="shared" si="31"/>
      </c>
      <c r="Q232" s="70">
        <f t="shared" si="32"/>
      </c>
      <c r="R232" s="70">
        <f t="shared" si="33"/>
      </c>
    </row>
    <row r="233" spans="1:18" ht="12.75">
      <c r="A233" t="str">
        <f>Prog7!$B$5</f>
        <v>7A</v>
      </c>
      <c r="B233">
        <f>IF(ISBLANK(Prog7!G30),"",Prog7!G30)</f>
      </c>
      <c r="C233">
        <f>IF(ISBLANK(Prog7!H30),"",Prog7!H30)</f>
      </c>
      <c r="D233">
        <f>IF(ISBLANK(Prog7!I30),"",Prog7!I30)</f>
      </c>
      <c r="E233">
        <f>IF(ISBLANK(Prog7!L30),"",Prog7!L30)</f>
      </c>
      <c r="G233" s="6">
        <f t="shared" si="34"/>
      </c>
      <c r="H233" s="6">
        <f t="shared" si="34"/>
      </c>
      <c r="I233" s="6">
        <f t="shared" si="34"/>
      </c>
      <c r="J233" s="6">
        <f t="shared" si="34"/>
      </c>
      <c r="K233" s="6">
        <f t="shared" si="34"/>
      </c>
      <c r="L233" s="6">
        <f t="shared" si="34"/>
      </c>
      <c r="M233" s="70">
        <f t="shared" si="28"/>
      </c>
      <c r="N233" s="70">
        <f t="shared" si="29"/>
      </c>
      <c r="O233" s="70">
        <f t="shared" si="30"/>
      </c>
      <c r="P233" s="70">
        <f t="shared" si="31"/>
      </c>
      <c r="Q233" s="70">
        <f t="shared" si="32"/>
      </c>
      <c r="R233" s="70">
        <f t="shared" si="33"/>
      </c>
    </row>
    <row r="234" spans="1:18" ht="12.75">
      <c r="A234" t="str">
        <f>Prog7!$B$5</f>
        <v>7A</v>
      </c>
      <c r="B234">
        <f>IF(ISBLANK(Prog7!G31),"",Prog7!G31)</f>
      </c>
      <c r="C234">
        <f>IF(ISBLANK(Prog7!H31),"",Prog7!H31)</f>
      </c>
      <c r="D234">
        <f>IF(ISBLANK(Prog7!I31),"",Prog7!I31)</f>
      </c>
      <c r="E234">
        <f>IF(ISBLANK(Prog7!L31),"",Prog7!L31)</f>
      </c>
      <c r="G234" s="6">
        <f t="shared" si="34"/>
      </c>
      <c r="H234" s="6">
        <f t="shared" si="34"/>
      </c>
      <c r="I234" s="6">
        <f t="shared" si="34"/>
      </c>
      <c r="J234" s="6">
        <f t="shared" si="34"/>
      </c>
      <c r="K234" s="6">
        <f t="shared" si="34"/>
      </c>
      <c r="L234" s="6">
        <f t="shared" si="34"/>
      </c>
      <c r="M234" s="70">
        <f t="shared" si="28"/>
      </c>
      <c r="N234" s="70">
        <f t="shared" si="29"/>
      </c>
      <c r="O234" s="70">
        <f t="shared" si="30"/>
      </c>
      <c r="P234" s="70">
        <f t="shared" si="31"/>
      </c>
      <c r="Q234" s="70">
        <f t="shared" si="32"/>
      </c>
      <c r="R234" s="70">
        <f t="shared" si="33"/>
      </c>
    </row>
    <row r="235" spans="1:18" ht="12.75">
      <c r="A235" t="str">
        <f>Prog7!$B$5</f>
        <v>7A</v>
      </c>
      <c r="B235">
        <f>IF(ISBLANK(Prog7!G32),"",Prog7!G32)</f>
      </c>
      <c r="C235">
        <f>IF(ISBLANK(Prog7!H32),"",Prog7!H32)</f>
      </c>
      <c r="D235">
        <f>IF(ISBLANK(Prog7!I32),"",Prog7!I32)</f>
      </c>
      <c r="E235">
        <f>IF(ISBLANK(Prog7!L32),"",Prog7!L32)</f>
      </c>
      <c r="G235" s="6">
        <f t="shared" si="34"/>
      </c>
      <c r="H235" s="6">
        <f t="shared" si="34"/>
      </c>
      <c r="I235" s="6">
        <f t="shared" si="34"/>
      </c>
      <c r="J235" s="6">
        <f t="shared" si="34"/>
      </c>
      <c r="K235" s="6">
        <f t="shared" si="34"/>
      </c>
      <c r="L235" s="6">
        <f t="shared" si="34"/>
      </c>
      <c r="M235" s="70">
        <f t="shared" si="28"/>
      </c>
      <c r="N235" s="70">
        <f t="shared" si="29"/>
      </c>
      <c r="O235" s="70">
        <f t="shared" si="30"/>
      </c>
      <c r="P235" s="70">
        <f t="shared" si="31"/>
      </c>
      <c r="Q235" s="70">
        <f t="shared" si="32"/>
      </c>
      <c r="R235" s="70">
        <f t="shared" si="33"/>
      </c>
    </row>
    <row r="236" spans="1:18" ht="12.75">
      <c r="A236" t="str">
        <f>Prog7!$B$5</f>
        <v>7A</v>
      </c>
      <c r="B236">
        <f>IF(ISBLANK(Prog7!G33),"",Prog7!G33)</f>
      </c>
      <c r="C236">
        <f>IF(ISBLANK(Prog7!H33),"",Prog7!H33)</f>
      </c>
      <c r="D236">
        <f>IF(ISBLANK(Prog7!I33),"",Prog7!I33)</f>
      </c>
      <c r="E236">
        <f>IF(ISBLANK(Prog7!L33),"",Prog7!L33)</f>
      </c>
      <c r="G236" s="6">
        <f t="shared" si="34"/>
      </c>
      <c r="H236" s="6">
        <f t="shared" si="34"/>
      </c>
      <c r="I236" s="6">
        <f t="shared" si="34"/>
      </c>
      <c r="J236" s="6">
        <f t="shared" si="34"/>
      </c>
      <c r="K236" s="6">
        <f t="shared" si="34"/>
      </c>
      <c r="L236" s="6">
        <f t="shared" si="34"/>
      </c>
      <c r="M236" s="70">
        <f t="shared" si="28"/>
      </c>
      <c r="N236" s="70">
        <f t="shared" si="29"/>
      </c>
      <c r="O236" s="70">
        <f t="shared" si="30"/>
      </c>
      <c r="P236" s="70">
        <f t="shared" si="31"/>
      </c>
      <c r="Q236" s="70">
        <f t="shared" si="32"/>
      </c>
      <c r="R236" s="70">
        <f t="shared" si="33"/>
      </c>
    </row>
    <row r="237" spans="1:18" ht="12.75">
      <c r="A237" t="str">
        <f>Prog7!$B$5</f>
        <v>7A</v>
      </c>
      <c r="B237">
        <f>IF(ISBLANK(Prog7!G34),"",Prog7!G34)</f>
      </c>
      <c r="C237">
        <f>IF(ISBLANK(Prog7!H34),"",Prog7!H34)</f>
      </c>
      <c r="D237">
        <f>IF(ISBLANK(Prog7!I34),"",Prog7!I34)</f>
      </c>
      <c r="E237">
        <f>IF(ISBLANK(Prog7!L34),"",Prog7!L34)</f>
      </c>
      <c r="G237" s="6">
        <f t="shared" si="34"/>
      </c>
      <c r="H237" s="6">
        <f t="shared" si="34"/>
      </c>
      <c r="I237" s="6">
        <f t="shared" si="34"/>
      </c>
      <c r="J237" s="6">
        <f t="shared" si="34"/>
      </c>
      <c r="K237" s="6">
        <f t="shared" si="34"/>
      </c>
      <c r="L237" s="6">
        <f t="shared" si="34"/>
      </c>
      <c r="M237" s="70">
        <f t="shared" si="28"/>
      </c>
      <c r="N237" s="70">
        <f t="shared" si="29"/>
      </c>
      <c r="O237" s="70">
        <f t="shared" si="30"/>
      </c>
      <c r="P237" s="70">
        <f t="shared" si="31"/>
      </c>
      <c r="Q237" s="70">
        <f t="shared" si="32"/>
      </c>
      <c r="R237" s="70">
        <f t="shared" si="33"/>
      </c>
    </row>
    <row r="238" spans="1:18" ht="12.75">
      <c r="A238" t="str">
        <f>Prog7!$B$5</f>
        <v>7A</v>
      </c>
      <c r="B238">
        <f>IF(ISBLANK(Prog7!G35),"",Prog7!G35)</f>
      </c>
      <c r="C238">
        <f>IF(ISBLANK(Prog7!H35),"",Prog7!H35)</f>
      </c>
      <c r="D238">
        <f>IF(ISBLANK(Prog7!I35),"",Prog7!I35)</f>
      </c>
      <c r="E238">
        <f>IF(ISBLANK(Prog7!L35),"",Prog7!L35)</f>
      </c>
      <c r="G238" s="6">
        <f t="shared" si="34"/>
      </c>
      <c r="H238" s="6">
        <f t="shared" si="34"/>
      </c>
      <c r="I238" s="6">
        <f t="shared" si="34"/>
      </c>
      <c r="J238" s="6">
        <f t="shared" si="34"/>
      </c>
      <c r="K238" s="6">
        <f t="shared" si="34"/>
      </c>
      <c r="L238" s="6">
        <f t="shared" si="34"/>
      </c>
      <c r="M238" s="70">
        <f t="shared" si="28"/>
      </c>
      <c r="N238" s="70">
        <f t="shared" si="29"/>
      </c>
      <c r="O238" s="70">
        <f t="shared" si="30"/>
      </c>
      <c r="P238" s="70">
        <f t="shared" si="31"/>
      </c>
      <c r="Q238" s="70">
        <f t="shared" si="32"/>
      </c>
      <c r="R238" s="70">
        <f t="shared" si="33"/>
      </c>
    </row>
    <row r="239" spans="1:18" ht="12.75">
      <c r="A239" t="str">
        <f>Prog7!$B$5</f>
        <v>7A</v>
      </c>
      <c r="B239">
        <f>IF(ISBLANK(Prog7!G36),"",Prog7!G36)</f>
      </c>
      <c r="C239">
        <f>IF(ISBLANK(Prog7!H36),"",Prog7!H36)</f>
      </c>
      <c r="D239">
        <f>IF(ISBLANK(Prog7!I36),"",Prog7!I36)</f>
      </c>
      <c r="E239">
        <f>IF(ISBLANK(Prog7!L36),"",Prog7!L36)</f>
      </c>
      <c r="G239" s="6">
        <f t="shared" si="34"/>
      </c>
      <c r="H239" s="6">
        <f t="shared" si="34"/>
      </c>
      <c r="I239" s="6">
        <f t="shared" si="34"/>
      </c>
      <c r="J239" s="6">
        <f t="shared" si="34"/>
      </c>
      <c r="K239" s="6">
        <f t="shared" si="34"/>
      </c>
      <c r="L239" s="6">
        <f t="shared" si="34"/>
      </c>
      <c r="M239" s="70">
        <f t="shared" si="28"/>
      </c>
      <c r="N239" s="70">
        <f t="shared" si="29"/>
      </c>
      <c r="O239" s="70">
        <f t="shared" si="30"/>
      </c>
      <c r="P239" s="70">
        <f t="shared" si="31"/>
      </c>
      <c r="Q239" s="70">
        <f t="shared" si="32"/>
      </c>
      <c r="R239" s="70">
        <f t="shared" si="33"/>
      </c>
    </row>
    <row r="240" spans="1:18" ht="12.75">
      <c r="A240" t="str">
        <f>Prog7!$B$5</f>
        <v>7A</v>
      </c>
      <c r="B240">
        <f>IF(ISBLANK(Prog7!G37),"",Prog7!G37)</f>
      </c>
      <c r="C240">
        <f>IF(ISBLANK(Prog7!H37),"",Prog7!H37)</f>
      </c>
      <c r="D240">
        <f>IF(ISBLANK(Prog7!I37),"",Prog7!I37)</f>
      </c>
      <c r="E240">
        <f>IF(ISBLANK(Prog7!L37),"",Prog7!L37)</f>
      </c>
      <c r="G240" s="6">
        <f t="shared" si="34"/>
      </c>
      <c r="H240" s="6">
        <f t="shared" si="34"/>
      </c>
      <c r="I240" s="6">
        <f t="shared" si="34"/>
      </c>
      <c r="J240" s="6">
        <f t="shared" si="34"/>
      </c>
      <c r="K240" s="6">
        <f t="shared" si="34"/>
      </c>
      <c r="L240" s="6">
        <f t="shared" si="34"/>
      </c>
      <c r="M240" s="70">
        <f t="shared" si="28"/>
      </c>
      <c r="N240" s="70">
        <f t="shared" si="29"/>
      </c>
      <c r="O240" s="70">
        <f t="shared" si="30"/>
      </c>
      <c r="P240" s="70">
        <f t="shared" si="31"/>
      </c>
      <c r="Q240" s="70">
        <f t="shared" si="32"/>
      </c>
      <c r="R240" s="70">
        <f t="shared" si="33"/>
      </c>
    </row>
    <row r="241" spans="1:18" ht="12.75">
      <c r="A241" t="str">
        <f>Prog7!$B$5</f>
        <v>7A</v>
      </c>
      <c r="B241">
        <f>IF(ISBLANK(Prog7!G38),"",Prog7!G38)</f>
      </c>
      <c r="C241">
        <f>IF(ISBLANK(Prog7!H38),"",Prog7!H38)</f>
      </c>
      <c r="D241">
        <f>IF(ISBLANK(Prog7!I38),"",Prog7!I38)</f>
      </c>
      <c r="E241">
        <f>IF(ISBLANK(Prog7!L38),"",Prog7!L38)</f>
      </c>
      <c r="G241" s="6">
        <f t="shared" si="34"/>
      </c>
      <c r="H241" s="6">
        <f t="shared" si="34"/>
      </c>
      <c r="I241" s="6">
        <f t="shared" si="34"/>
      </c>
      <c r="J241" s="6">
        <f t="shared" si="34"/>
      </c>
      <c r="K241" s="6">
        <f t="shared" si="34"/>
      </c>
      <c r="L241" s="6">
        <f t="shared" si="34"/>
      </c>
      <c r="M241" s="70">
        <f t="shared" si="28"/>
      </c>
      <c r="N241" s="70">
        <f t="shared" si="29"/>
      </c>
      <c r="O241" s="70">
        <f t="shared" si="30"/>
      </c>
      <c r="P241" s="70">
        <f t="shared" si="31"/>
      </c>
      <c r="Q241" s="70">
        <f t="shared" si="32"/>
      </c>
      <c r="R241" s="70">
        <f t="shared" si="33"/>
      </c>
    </row>
    <row r="242" spans="1:18" ht="12.75">
      <c r="A242" t="str">
        <f>Prog7!$B$5</f>
        <v>7A</v>
      </c>
      <c r="B242">
        <f>IF(ISBLANK(Prog7!G39),"",Prog7!G39)</f>
      </c>
      <c r="C242">
        <f>IF(ISBLANK(Prog7!H39),"",Prog7!H39)</f>
      </c>
      <c r="D242">
        <f>IF(ISBLANK(Prog7!I39),"",Prog7!I39)</f>
      </c>
      <c r="E242">
        <f>IF(ISBLANK(Prog7!L39),"",Prog7!L39)</f>
      </c>
      <c r="G242" s="6">
        <f t="shared" si="34"/>
      </c>
      <c r="H242" s="6">
        <f t="shared" si="34"/>
      </c>
      <c r="I242" s="6">
        <f t="shared" si="34"/>
      </c>
      <c r="J242" s="6">
        <f t="shared" si="34"/>
      </c>
      <c r="K242" s="6">
        <f t="shared" si="34"/>
      </c>
      <c r="L242" s="6">
        <f t="shared" si="34"/>
      </c>
      <c r="M242" s="70">
        <f t="shared" si="28"/>
      </c>
      <c r="N242" s="70">
        <f t="shared" si="29"/>
      </c>
      <c r="O242" s="70">
        <f t="shared" si="30"/>
      </c>
      <c r="P242" s="70">
        <f t="shared" si="31"/>
      </c>
      <c r="Q242" s="70">
        <f t="shared" si="32"/>
      </c>
      <c r="R242" s="70">
        <f t="shared" si="33"/>
      </c>
    </row>
    <row r="243" spans="1:18" ht="12.75">
      <c r="A243" t="str">
        <f>Prog7!$B$5</f>
        <v>7A</v>
      </c>
      <c r="B243">
        <f>IF(ISBLANK(Prog7!G40),"",Prog7!G40)</f>
      </c>
      <c r="C243">
        <f>IF(ISBLANK(Prog7!H40),"",Prog7!H40)</f>
      </c>
      <c r="D243">
        <f>IF(ISBLANK(Prog7!I40),"",Prog7!I40)</f>
      </c>
      <c r="E243">
        <f>IF(ISBLANK(Prog7!L40),"",Prog7!L40)</f>
      </c>
      <c r="G243" s="6">
        <f t="shared" si="34"/>
      </c>
      <c r="H243" s="6">
        <f t="shared" si="34"/>
      </c>
      <c r="I243" s="6">
        <f t="shared" si="34"/>
      </c>
      <c r="J243" s="6">
        <f t="shared" si="34"/>
      </c>
      <c r="K243" s="6">
        <f t="shared" si="34"/>
      </c>
      <c r="L243" s="6">
        <f t="shared" si="34"/>
      </c>
      <c r="M243" s="70">
        <f t="shared" si="28"/>
      </c>
      <c r="N243" s="70">
        <f t="shared" si="29"/>
      </c>
      <c r="O243" s="70">
        <f t="shared" si="30"/>
      </c>
      <c r="P243" s="70">
        <f t="shared" si="31"/>
      </c>
      <c r="Q243" s="70">
        <f t="shared" si="32"/>
      </c>
      <c r="R243" s="70">
        <f t="shared" si="33"/>
      </c>
    </row>
    <row r="244" spans="1:18" ht="12.75">
      <c r="A244" t="str">
        <f>Prog7!$B$5</f>
        <v>7A</v>
      </c>
      <c r="B244">
        <f>IF(ISBLANK(Prog7!G41),"",Prog7!G41)</f>
      </c>
      <c r="C244">
        <f>IF(ISBLANK(Prog7!H41),"",Prog7!H41)</f>
      </c>
      <c r="D244">
        <f>IF(ISBLANK(Prog7!I41),"",Prog7!I41)</f>
      </c>
      <c r="E244">
        <f>IF(ISBLANK(Prog7!L41),"",Prog7!L41)</f>
      </c>
      <c r="G244" s="6">
        <f t="shared" si="34"/>
      </c>
      <c r="H244" s="6">
        <f t="shared" si="34"/>
      </c>
      <c r="I244" s="6">
        <f t="shared" si="34"/>
      </c>
      <c r="J244" s="6">
        <f t="shared" si="34"/>
      </c>
      <c r="K244" s="6">
        <f t="shared" si="34"/>
      </c>
      <c r="L244" s="6">
        <f t="shared" si="34"/>
      </c>
      <c r="M244" s="70">
        <f t="shared" si="28"/>
      </c>
      <c r="N244" s="70">
        <f t="shared" si="29"/>
      </c>
      <c r="O244" s="70">
        <f t="shared" si="30"/>
      </c>
      <c r="P244" s="70">
        <f t="shared" si="31"/>
      </c>
      <c r="Q244" s="70">
        <f t="shared" si="32"/>
      </c>
      <c r="R244" s="70">
        <f t="shared" si="33"/>
      </c>
    </row>
    <row r="245" spans="1:18" ht="12.75">
      <c r="A245" t="str">
        <f>Prog7!$B$5</f>
        <v>7A</v>
      </c>
      <c r="B245">
        <f>IF(ISBLANK(Prog7!G42),"",Prog7!G42)</f>
      </c>
      <c r="C245">
        <f>IF(ISBLANK(Prog7!H42),"",Prog7!H42)</f>
      </c>
      <c r="D245">
        <f>IF(ISBLANK(Prog7!I42),"",Prog7!I42)</f>
      </c>
      <c r="E245">
        <f>IF(ISBLANK(Prog7!L42),"",Prog7!L42)</f>
      </c>
      <c r="G245" s="6">
        <f t="shared" si="34"/>
      </c>
      <c r="H245" s="6">
        <f t="shared" si="34"/>
      </c>
      <c r="I245" s="6">
        <f t="shared" si="34"/>
      </c>
      <c r="J245" s="6">
        <f t="shared" si="34"/>
      </c>
      <c r="K245" s="6">
        <f t="shared" si="34"/>
      </c>
      <c r="L245" s="6">
        <f t="shared" si="34"/>
      </c>
      <c r="M245" s="70">
        <f t="shared" si="28"/>
      </c>
      <c r="N245" s="70">
        <f t="shared" si="29"/>
      </c>
      <c r="O245" s="70">
        <f t="shared" si="30"/>
      </c>
      <c r="P245" s="70">
        <f t="shared" si="31"/>
      </c>
      <c r="Q245" s="70">
        <f t="shared" si="32"/>
      </c>
      <c r="R245" s="70">
        <f t="shared" si="33"/>
      </c>
    </row>
    <row r="246" spans="1:18" ht="12.75">
      <c r="A246" t="str">
        <f>Prog7!$B$5</f>
        <v>7A</v>
      </c>
      <c r="B246">
        <f>IF(ISBLANK(Prog7!G43),"",Prog7!G43)</f>
      </c>
      <c r="C246">
        <f>IF(ISBLANK(Prog7!H43),"",Prog7!H43)</f>
      </c>
      <c r="D246">
        <f>IF(ISBLANK(Prog7!I43),"",Prog7!I43)</f>
      </c>
      <c r="E246">
        <f>IF(ISBLANK(Prog7!L43),"",Prog7!L43)</f>
      </c>
      <c r="G246" s="6">
        <f t="shared" si="34"/>
      </c>
      <c r="H246" s="6">
        <f t="shared" si="34"/>
      </c>
      <c r="I246" s="6">
        <f t="shared" si="34"/>
      </c>
      <c r="J246" s="6">
        <f t="shared" si="34"/>
      </c>
      <c r="K246" s="6">
        <f t="shared" si="34"/>
      </c>
      <c r="L246" s="6">
        <f t="shared" si="34"/>
      </c>
      <c r="M246" s="70">
        <f t="shared" si="28"/>
      </c>
      <c r="N246" s="70">
        <f t="shared" si="29"/>
      </c>
      <c r="O246" s="70">
        <f t="shared" si="30"/>
      </c>
      <c r="P246" s="70">
        <f t="shared" si="31"/>
      </c>
      <c r="Q246" s="70">
        <f t="shared" si="32"/>
      </c>
      <c r="R246" s="70">
        <f t="shared" si="33"/>
      </c>
    </row>
    <row r="247" spans="1:18" ht="12.75">
      <c r="A247" t="str">
        <f>Prog7!$B$5</f>
        <v>7A</v>
      </c>
      <c r="B247">
        <f>IF(ISBLANK(Prog7!G44),"",Prog7!G44)</f>
      </c>
      <c r="C247">
        <f>IF(ISBLANK(Prog7!H44),"",Prog7!H44)</f>
      </c>
      <c r="D247">
        <f>IF(ISBLANK(Prog7!I44),"",Prog7!I44)</f>
      </c>
      <c r="E247">
        <f>IF(ISBLANK(Prog7!L44),"",Prog7!L44)</f>
      </c>
      <c r="G247" s="6">
        <f t="shared" si="34"/>
      </c>
      <c r="H247" s="6">
        <f t="shared" si="34"/>
      </c>
      <c r="I247" s="6">
        <f t="shared" si="34"/>
      </c>
      <c r="J247" s="6">
        <f t="shared" si="34"/>
      </c>
      <c r="K247" s="6">
        <f t="shared" si="34"/>
      </c>
      <c r="L247" s="6">
        <f t="shared" si="34"/>
      </c>
      <c r="M247" s="70">
        <f t="shared" si="28"/>
      </c>
      <c r="N247" s="70">
        <f t="shared" si="29"/>
      </c>
      <c r="O247" s="70">
        <f t="shared" si="30"/>
      </c>
      <c r="P247" s="70">
        <f t="shared" si="31"/>
      </c>
      <c r="Q247" s="70">
        <f t="shared" si="32"/>
      </c>
      <c r="R247" s="70">
        <f t="shared" si="33"/>
      </c>
    </row>
  </sheetData>
  <sheetProtection sheet="1" objects="1" scenarios="1"/>
  <mergeCells count="5">
    <mergeCell ref="T9:U9"/>
    <mergeCell ref="W8:AA8"/>
    <mergeCell ref="G7:R7"/>
    <mergeCell ref="G8:L8"/>
    <mergeCell ref="M8:R8"/>
  </mergeCells>
  <printOptions/>
  <pageMargins left="0.75" right="0.75" top="1" bottom="1" header="0.5" footer="0.5"/>
  <pageSetup blackAndWhite="1" orientation="portrait" r:id="rId1"/>
  <colBreaks count="2" manualBreakCount="2">
    <brk id="6" max="65535" man="1"/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4" sqref="A4"/>
    </sheetView>
  </sheetViews>
  <sheetFormatPr defaultColWidth="9.140625" defaultRowHeight="12.75"/>
  <cols>
    <col min="1" max="1" width="8.421875" style="0" customWidth="1"/>
    <col min="2" max="2" width="11.57421875" style="0" bestFit="1" customWidth="1"/>
    <col min="3" max="3" width="12.00390625" style="0" customWidth="1"/>
    <col min="4" max="4" width="88.57421875" style="0" customWidth="1"/>
  </cols>
  <sheetData>
    <row r="1" spans="1:4" ht="12.75">
      <c r="A1" s="15" t="s">
        <v>128</v>
      </c>
      <c r="B1" s="15" t="s">
        <v>164</v>
      </c>
      <c r="C1" s="15" t="s">
        <v>165</v>
      </c>
      <c r="D1" t="s">
        <v>166</v>
      </c>
    </row>
    <row r="2" spans="1:4" ht="12.75">
      <c r="A2">
        <v>3.01</v>
      </c>
      <c r="B2" t="s">
        <v>161</v>
      </c>
      <c r="C2" s="69">
        <v>36857</v>
      </c>
      <c r="D2" t="s">
        <v>162</v>
      </c>
    </row>
    <row r="3" spans="1:4" ht="12.75">
      <c r="A3">
        <v>3.02</v>
      </c>
      <c r="B3" t="s">
        <v>161</v>
      </c>
      <c r="C3" s="69">
        <v>36920</v>
      </c>
      <c r="D3" t="s">
        <v>163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19" sqref="B19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24" t="s">
        <v>3</v>
      </c>
      <c r="G5" t="s">
        <v>2</v>
      </c>
      <c r="H5" s="12" t="str">
        <f>$B$5</f>
        <v>1A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PrevTimeTotal+B10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20" t="s">
        <v>117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25"/>
      <c r="H11" s="47"/>
      <c r="I11" s="35"/>
      <c r="J11" s="48"/>
      <c r="K11">
        <f>IF(ISBLANK($H11),"",ROUND(VLOOKUP($H11,$H$97:$N$102,1+MATCH($J11,$I$96:$N$96,0),FALSE)*$I11,0))</f>
      </c>
      <c r="L11" s="25"/>
      <c r="M11" s="26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27"/>
      <c r="H12" s="50"/>
      <c r="I12" s="36"/>
      <c r="J12" s="51"/>
      <c r="K12">
        <f aca="true" t="shared" si="2" ref="K12:K44">IF(ISBLANK($H12),"",ROUND(VLOOKUP($H12,$H$97:$N$102,1+MATCH($J12,$I$96:$N$96,0),FALSE)*$I12,0))</f>
      </c>
      <c r="L12" s="27"/>
      <c r="M12" s="28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27"/>
      <c r="H13" s="50"/>
      <c r="I13" s="36"/>
      <c r="J13" s="51"/>
      <c r="K13">
        <f t="shared" si="2"/>
      </c>
      <c r="L13" s="27"/>
      <c r="M13" s="28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27"/>
      <c r="H14" s="50"/>
      <c r="I14" s="36"/>
      <c r="J14" s="51"/>
      <c r="K14">
        <f t="shared" si="2"/>
      </c>
      <c r="L14" s="27"/>
      <c r="M14" s="28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27"/>
      <c r="H15" s="50"/>
      <c r="I15" s="36"/>
      <c r="J15" s="51"/>
      <c r="K15">
        <f t="shared" si="2"/>
      </c>
      <c r="L15" s="27"/>
      <c r="M15" s="28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50"/>
      <c r="I16" s="36"/>
      <c r="J16" s="51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/>
      <c r="C24" s="26"/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/>
      <c r="C25" s="28"/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/>
      <c r="C26" s="30"/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/>
      <c r="C28" s="32"/>
      <c r="D28">
        <f>PrevR+Prog1!C28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PrevN+Prog1!C29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PrevT+Prog1!C30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>
        <v>0</v>
      </c>
      <c r="C31" s="30"/>
      <c r="D31">
        <f>PrevReusable+Prog1!C31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PrevTimePlan+Prog1!C37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PrevTimeDesign+Prog1!C38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PrevTimeDLDR+Prog1!C39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PrevTimeCode+Prog1!C40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PrevTimeCrev+Prog1!C41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PrevTimeComp+Prog1!C42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PrevTimeTest+Prog1!C43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PrevTimePost+Prog1!C44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1A</v>
      </c>
      <c r="G54" t="s">
        <v>2</v>
      </c>
      <c r="H54" s="12" t="str">
        <f>$B$5</f>
        <v>1A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PrevInjPlan+Prog1!C58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PrevInjDesign+Prog1!C59</f>
        <v>0</v>
      </c>
      <c r="E59" s="6" t="e">
        <f t="shared" si="4"/>
        <v>#DIV/0!</v>
      </c>
      <c r="F59" s="6"/>
      <c r="G59" s="15" t="str">
        <f>Prog1!$B$5</f>
        <v>1A</v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PrevInjDLDR+Prog1!C60</f>
        <v>0</v>
      </c>
      <c r="E60" s="6" t="e">
        <f t="shared" si="4"/>
        <v>#DIV/0!</v>
      </c>
      <c r="F60" s="6"/>
      <c r="G60" s="15" t="str">
        <f>Prog2!$B$5</f>
        <v>2A</v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PrevInjCode+Prog1!C61</f>
        <v>0</v>
      </c>
      <c r="E61" s="6" t="e">
        <f t="shared" si="4"/>
        <v>#DIV/0!</v>
      </c>
      <c r="F61" s="6"/>
      <c r="G61" s="15" t="str">
        <f>Prog3!$B$5</f>
        <v>3A</v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PrevInjCrev+Prog1!C62</f>
        <v>0</v>
      </c>
      <c r="E62" s="6" t="e">
        <f t="shared" si="4"/>
        <v>#DIV/0!</v>
      </c>
      <c r="F62" s="6"/>
      <c r="G62" s="15" t="str">
        <f>Prog4!$B$5</f>
        <v>4A</v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PrevInjComp+Prog1!C63</f>
        <v>0</v>
      </c>
      <c r="E63" s="6" t="e">
        <f t="shared" si="4"/>
        <v>#DIV/0!</v>
      </c>
      <c r="F63" s="6"/>
      <c r="G63" s="15" t="str">
        <f>Prog5!$B$5</f>
        <v>5A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PrevInjTest+Prog1!C64</f>
        <v>0</v>
      </c>
      <c r="E64" s="6" t="e">
        <f t="shared" si="4"/>
        <v>#DIV/0!</v>
      </c>
      <c r="F64" s="6"/>
      <c r="G64" s="15" t="str">
        <f>Prog6!$B$5</f>
        <v>6A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PrevRemPlan+Prog1!C68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PrevRemDesign+Prog1!C69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PrevRemDLDR+Prog1!C70</f>
        <v>0</v>
      </c>
      <c r="E70" s="6" t="e">
        <f t="shared" si="9"/>
        <v>#DIV/0!</v>
      </c>
      <c r="F70" s="6"/>
      <c r="H70" s="21" t="s">
        <v>93</v>
      </c>
      <c r="I70" s="21" t="s">
        <v>94</v>
      </c>
      <c r="J70" s="21" t="s">
        <v>118</v>
      </c>
    </row>
    <row r="71" spans="1:10" ht="12.75">
      <c r="A71" t="s">
        <v>8</v>
      </c>
      <c r="B71" s="27"/>
      <c r="C71" s="28"/>
      <c r="D71">
        <f>PrevRemCode+Prog1!C71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PrevRemCrev+Prog1!C72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PrevRemComp+Prog1!C73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PrevRemTest+Prog1!C74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PrevRemAfter+Prog1!C76</f>
        <v>0</v>
      </c>
    </row>
    <row r="78" spans="8:10" ht="12.75">
      <c r="H78" s="21" t="s">
        <v>93</v>
      </c>
      <c r="I78" s="21" t="s">
        <v>94</v>
      </c>
      <c r="J78" s="21" t="s">
        <v>118</v>
      </c>
    </row>
    <row r="79" spans="1:10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100</v>
      </c>
      <c r="H79" s="11" t="e">
        <f>INTERCEPT($K$59:$K$68,$H$59:$H$68)</f>
        <v>#DIV/0!</v>
      </c>
      <c r="I79" s="11" t="e">
        <f>SLOPE($K$59:$K$68,$H$59:$H$68)</f>
        <v>#DIV/0!</v>
      </c>
      <c r="J79" s="11" t="e">
        <f>CORREL($K$59:$K$68,$H$59:$H$68)</f>
        <v>#DIV/0!</v>
      </c>
    </row>
    <row r="80" spans="1:10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101</v>
      </c>
      <c r="H80" s="11" t="e">
        <f>INTERCEPT($K$59:$K$68,$I$59:$I$68)</f>
        <v>#DIV/0!</v>
      </c>
      <c r="I80" s="11" t="e">
        <f>SLOPE($K$59:$K$68,$I$59:$I$68)</f>
        <v>#DIV/0!</v>
      </c>
      <c r="J80" s="11" t="e">
        <f>CORREL($K$59:$K$68,$I$59:$I$68)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102</v>
      </c>
      <c r="H81" s="11">
        <v>0</v>
      </c>
      <c r="I81" s="11" t="e">
        <f>SUMPRODUCT($K$59:$K$68,$M$59:$M$68)/SUMPRODUCT($H$59:$H$68,$M$59:$M$68)</f>
        <v>#DIV/0!</v>
      </c>
    </row>
    <row r="82" spans="1:9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  <c r="G82" t="s">
        <v>103</v>
      </c>
      <c r="H82" s="11">
        <v>0</v>
      </c>
      <c r="I82" s="11" t="e">
        <f>SUMPRODUCT($K$59:$K$68,$N$59:$N$68)/SUMPRODUCT($I$59:$I$68,$N$59:$N$68)</f>
        <v>#DIV/0!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104</v>
      </c>
      <c r="H83" s="11">
        <v>0</v>
      </c>
      <c r="I83" s="11" t="e">
        <f>SUMPRODUCT($K$59:$K$68,$O$59:$O$68)/SUMPRODUCT($J$59:$J$68,$O$59:$O$68)</f>
        <v>#DIV/0!</v>
      </c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9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  <c r="G85" t="s">
        <v>119</v>
      </c>
      <c r="H85" s="38"/>
      <c r="I85" s="39"/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1A</v>
      </c>
      <c r="G92" t="s">
        <v>2</v>
      </c>
      <c r="H92" s="12" t="str">
        <f>$B$5</f>
        <v>1A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>$B$24</f>
        <v>0</v>
      </c>
      <c r="C97">
        <f>$C$24</f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>$B$25</f>
        <v>0</v>
      </c>
      <c r="C98">
        <f>$C$25</f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>$B$26</f>
        <v>0</v>
      </c>
      <c r="C99">
        <f>$C$26</f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$B$28</f>
        <v>0</v>
      </c>
      <c r="C100">
        <f>$C$28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$H$85</f>
        <v>0</v>
      </c>
    </row>
    <row r="107" spans="1:3" ht="12.75">
      <c r="A107" t="s">
        <v>70</v>
      </c>
      <c r="B107" s="11">
        <f>$I$75</f>
        <v>0</v>
      </c>
      <c r="C107" s="11">
        <f>$I$85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24" t="s">
        <v>17</v>
      </c>
      <c r="G5" t="s">
        <v>2</v>
      </c>
      <c r="H5" s="12" t="str">
        <f>$B$5</f>
        <v>2A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Prog1!B10+Prog2!B10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16" t="s">
        <v>76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25"/>
      <c r="H11" s="35"/>
      <c r="I11" s="35"/>
      <c r="J11" s="26"/>
      <c r="K11">
        <f>IF(ISBLANK($H11),"",ROUND(VLOOKUP($H11,$H$97:$N$102,1+MATCH($J11,$I$96:$N$96,0),FALSE)*$I11,0))</f>
      </c>
      <c r="L11" s="25"/>
      <c r="M11" s="26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27"/>
      <c r="H12" s="36"/>
      <c r="I12" s="36"/>
      <c r="J12" s="28"/>
      <c r="K12">
        <f aca="true" t="shared" si="2" ref="K12:K44">IF(ISBLANK($H12),"",ROUND(VLOOKUP($H12,$H$97:$N$102,1+MATCH($J12,$I$96:$N$96,0),FALSE)*$I12,0))</f>
      </c>
      <c r="L12" s="27"/>
      <c r="M12" s="28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27"/>
      <c r="H13" s="36"/>
      <c r="I13" s="36"/>
      <c r="J13" s="28"/>
      <c r="K13">
        <f t="shared" si="2"/>
      </c>
      <c r="L13" s="27"/>
      <c r="M13" s="28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27"/>
      <c r="H14" s="36"/>
      <c r="I14" s="36"/>
      <c r="J14" s="28"/>
      <c r="K14">
        <f t="shared" si="2"/>
      </c>
      <c r="L14" s="27"/>
      <c r="M14" s="28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27"/>
      <c r="H15" s="36"/>
      <c r="I15" s="36"/>
      <c r="J15" s="28"/>
      <c r="K15">
        <f t="shared" si="2"/>
      </c>
      <c r="L15" s="27"/>
      <c r="M15" s="28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36"/>
      <c r="I16" s="36"/>
      <c r="J16" s="28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/>
      <c r="C24" s="26"/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/>
      <c r="C25" s="28"/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/>
      <c r="C26" s="30"/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/>
      <c r="C28" s="32"/>
      <c r="D28">
        <f>Prog1!D28+Prog2!C28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Prog1!D29+Prog2!C29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Prog1!D30+Prog2!C30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/>
      <c r="C31" s="30"/>
      <c r="D31">
        <f>Prog1!D31+Prog2!C31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Prog1!D37+Prog2!C37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Prog1!D38+Prog2!C38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Prog1!D39+Prog2!C39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Prog1!D40+Prog2!C40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Prog1!D41+Prog2!C41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Prog1!D42+Prog2!C42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Prog1!D43+Prog2!C43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Prog1!D44+Prog2!C44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2A</v>
      </c>
      <c r="G54" t="s">
        <v>2</v>
      </c>
      <c r="H54" s="12" t="str">
        <f>$B$5</f>
        <v>2A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Prog1!D58+Prog2!C58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Prog1!D59+Prog2!C59</f>
        <v>0</v>
      </c>
      <c r="E59" s="6" t="e">
        <f t="shared" si="4"/>
        <v>#DIV/0!</v>
      </c>
      <c r="F59" s="6"/>
      <c r="G59" s="15" t="str">
        <f>Prog1!$B$5</f>
        <v>1A</v>
      </c>
      <c r="H59">
        <f>IF(Prog1!$B$33&gt;0,Prog1!$B$33,"")</f>
      </c>
      <c r="I59">
        <f>IF(Prog1!$B$29&gt;0,Prog1!$B$29,"")</f>
      </c>
      <c r="J59">
        <f>IF(Prog1!$C$29&gt;0,Prog1!$C$29,"")</f>
      </c>
      <c r="K59">
        <f>IF(Prog1!$C$46&gt;0,Prog1!$C$46,"")</f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Prog1!D60+Prog2!C60</f>
        <v>0</v>
      </c>
      <c r="E60" s="6" t="e">
        <f t="shared" si="4"/>
        <v>#DIV/0!</v>
      </c>
      <c r="F60" s="6"/>
      <c r="G60" s="15" t="str">
        <f>Prog2!$B$5</f>
        <v>2A</v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Prog1!D61+Prog2!C61</f>
        <v>0</v>
      </c>
      <c r="E61" s="6" t="e">
        <f t="shared" si="4"/>
        <v>#DIV/0!</v>
      </c>
      <c r="F61" s="6"/>
      <c r="G61" s="15" t="str">
        <f>Prog3!$B$5</f>
        <v>3A</v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Prog1!D62+Prog2!C62</f>
        <v>0</v>
      </c>
      <c r="E62" s="6" t="e">
        <f t="shared" si="4"/>
        <v>#DIV/0!</v>
      </c>
      <c r="F62" s="6"/>
      <c r="G62" s="15" t="str">
        <f>Prog4!$B$5</f>
        <v>4A</v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Prog1!D63+Prog2!C63</f>
        <v>0</v>
      </c>
      <c r="E63" s="6" t="e">
        <f t="shared" si="4"/>
        <v>#DIV/0!</v>
      </c>
      <c r="F63" s="6"/>
      <c r="G63" s="15" t="str">
        <f>Prog5!$B$5</f>
        <v>5A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Prog1!D64+Prog2!C64</f>
        <v>0</v>
      </c>
      <c r="E64" s="6" t="e">
        <f t="shared" si="4"/>
        <v>#DIV/0!</v>
      </c>
      <c r="F64" s="6"/>
      <c r="G64" s="15" t="str">
        <f>Prog6!$B$5</f>
        <v>6A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Prog1!D68+Prog2!C68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Prog1!D69+Prog2!C69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Prog1!D70+Prog2!C70</f>
        <v>0</v>
      </c>
      <c r="E70" s="6" t="e">
        <f t="shared" si="9"/>
        <v>#DIV/0!</v>
      </c>
      <c r="F70" s="6"/>
      <c r="H70" s="1" t="s">
        <v>93</v>
      </c>
      <c r="I70" s="1" t="s">
        <v>94</v>
      </c>
      <c r="J70" s="1" t="s">
        <v>98</v>
      </c>
    </row>
    <row r="71" spans="1:10" ht="12.75">
      <c r="A71" t="s">
        <v>8</v>
      </c>
      <c r="B71" s="27"/>
      <c r="C71" s="28"/>
      <c r="D71">
        <f>Prog1!D71+Prog2!C71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Prog1!D72+Prog2!C72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Prog1!D73+Prog2!C73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Prog1!D74+Prog2!C74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Prog1!D76+Prog2!C76</f>
        <v>0</v>
      </c>
    </row>
    <row r="77" spans="7:10" ht="12.75">
      <c r="G77" t="s">
        <v>100</v>
      </c>
      <c r="H77" s="11" t="e">
        <f>INTERCEPT($K$59:$K$68,$H$59:$H$68)</f>
        <v>#DIV/0!</v>
      </c>
      <c r="I77" s="11" t="e">
        <f>SLOPE($K$59:$K$68,$H$59:$H$68)</f>
        <v>#DIV/0!</v>
      </c>
      <c r="J77" s="11" t="e">
        <f>CORREL($K$59:$K$68,$H$59:$H$68)</f>
        <v>#DIV/0!</v>
      </c>
    </row>
    <row r="78" spans="7:10" ht="12.75">
      <c r="G78" t="s">
        <v>101</v>
      </c>
      <c r="H78" s="11" t="e">
        <f>INTERCEPT($K$59:$K$68,$I$59:$I$68)</f>
        <v>#DIV/0!</v>
      </c>
      <c r="I78" s="11" t="e">
        <f>SLOPE($K$59:$K$68,$I$59:$I$68)</f>
        <v>#DIV/0!</v>
      </c>
      <c r="J78" s="11" t="e">
        <f>CORREL($K$59:$K$68,$I$59:$I$68)</f>
        <v>#DIV/0!</v>
      </c>
    </row>
    <row r="79" spans="1:9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102</v>
      </c>
      <c r="H79" s="11">
        <v>0</v>
      </c>
      <c r="I79" s="11" t="e">
        <f>SUMPRODUCT($K$59:$K$68,$M$59:$M$68)/SUMPRODUCT($H$59:$H$68,$M$59:$M$68)</f>
        <v>#DIV/0!</v>
      </c>
    </row>
    <row r="80" spans="1:9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103</v>
      </c>
      <c r="H80" s="11">
        <v>0</v>
      </c>
      <c r="I80" s="11" t="e">
        <f>SUMPRODUCT($K$59:$K$68,$N$59:$N$68)/SUMPRODUCT($I$59:$I$68,$N$59:$N$68)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104</v>
      </c>
      <c r="H81" s="11">
        <v>0</v>
      </c>
      <c r="I81" s="11" t="e">
        <f>SUMPRODUCT($K$59:$K$68,$O$59:$O$68)/SUMPRODUCT($J$59:$J$68,$O$59:$O$68)</f>
        <v>#DIV/0!</v>
      </c>
    </row>
    <row r="82" spans="1:4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119</v>
      </c>
      <c r="H83" s="38"/>
      <c r="I83" s="39"/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4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2A</v>
      </c>
      <c r="G92" t="s">
        <v>2</v>
      </c>
      <c r="H92" s="12" t="str">
        <f>$B$5</f>
        <v>2A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 aca="true" t="shared" si="11" ref="B97:C99">B24</f>
        <v>0</v>
      </c>
      <c r="C97">
        <f t="shared" si="11"/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 t="shared" si="11"/>
        <v>0</v>
      </c>
      <c r="C98">
        <f t="shared" si="11"/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 t="shared" si="11"/>
        <v>0</v>
      </c>
      <c r="C99">
        <f t="shared" si="11"/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B28</f>
        <v>0</v>
      </c>
      <c r="C100">
        <f>C28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$H$83</f>
        <v>0</v>
      </c>
    </row>
    <row r="107" spans="1:3" ht="12.75">
      <c r="A107" t="s">
        <v>70</v>
      </c>
      <c r="B107" s="11">
        <f>$I$75</f>
        <v>0</v>
      </c>
      <c r="C107" s="11">
        <f>$I$83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45" t="s">
        <v>31</v>
      </c>
      <c r="G5" t="s">
        <v>2</v>
      </c>
      <c r="H5" s="12" t="str">
        <f>$B$5</f>
        <v>3A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Prog2!D10+B10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16" t="s">
        <v>76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25"/>
      <c r="H11" s="35"/>
      <c r="I11" s="35"/>
      <c r="J11" s="26"/>
      <c r="K11">
        <f>IF(ISBLANK($H11),"",ROUND(VLOOKUP($H11,$H$97:$N$102,1+MATCH($J11,$I$96:$N$96,0),FALSE)*$I11,0))</f>
      </c>
      <c r="L11" s="25"/>
      <c r="M11" s="26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27"/>
      <c r="H12" s="36"/>
      <c r="I12" s="36"/>
      <c r="J12" s="28"/>
      <c r="K12">
        <f aca="true" t="shared" si="2" ref="K12:K44">IF(ISBLANK($H12),"",ROUND(VLOOKUP($H12,$H$97:$N$102,1+MATCH($J12,$I$96:$N$96,0),FALSE)*$I12,0))</f>
      </c>
      <c r="L12" s="27"/>
      <c r="M12" s="28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27"/>
      <c r="H13" s="36"/>
      <c r="I13" s="36"/>
      <c r="J13" s="28"/>
      <c r="K13">
        <f t="shared" si="2"/>
      </c>
      <c r="L13" s="27"/>
      <c r="M13" s="28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27"/>
      <c r="H14" s="36"/>
      <c r="I14" s="36"/>
      <c r="J14" s="28"/>
      <c r="K14">
        <f t="shared" si="2"/>
      </c>
      <c r="L14" s="27"/>
      <c r="M14" s="28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27"/>
      <c r="H15" s="36"/>
      <c r="I15" s="36"/>
      <c r="J15" s="28"/>
      <c r="K15">
        <f t="shared" si="2"/>
      </c>
      <c r="L15" s="27"/>
      <c r="M15" s="28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36"/>
      <c r="I16" s="36"/>
      <c r="J16" s="28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/>
      <c r="C24" s="26"/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/>
      <c r="C25" s="28"/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/>
      <c r="C26" s="30"/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/>
      <c r="C28" s="32">
        <v>0</v>
      </c>
      <c r="D28">
        <f>Prog2!D28+Prog3!C28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Prog2!D29+Prog3!C29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Prog2!D30+Prog3!C30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/>
      <c r="C31" s="30"/>
      <c r="D31">
        <f>Prog2!D31+Prog3!C31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Prog2!D37+Prog3!C37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Prog2!D38+Prog3!C38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Prog2!D39+Prog3!C39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Prog2!D40+Prog3!C40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Prog2!D41+Prog3!C41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Prog2!D42+Prog3!C42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Prog2!D43+Prog3!C43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Prog2!D44+Prog3!C44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3A</v>
      </c>
      <c r="G54" t="s">
        <v>2</v>
      </c>
      <c r="H54" s="12" t="str">
        <f>$B$5</f>
        <v>3A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Prog2!D58+Prog3!C58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Prog2!D59+Prog3!C59</f>
        <v>0</v>
      </c>
      <c r="E59" s="6" t="e">
        <f t="shared" si="4"/>
        <v>#DIV/0!</v>
      </c>
      <c r="F59" s="6"/>
      <c r="G59" s="15" t="str">
        <f>Prog1!$B$5</f>
        <v>1A</v>
      </c>
      <c r="H59">
        <f>IF(Prog1!$B$33&gt;0,Prog1!$B$33,"")</f>
      </c>
      <c r="I59">
        <f>IF(Prog1!$B$29&gt;0,Prog1!$B$29,"")</f>
      </c>
      <c r="J59">
        <f>IF(Prog1!$C$29&gt;0,Prog1!$C$29,"")</f>
      </c>
      <c r="K59">
        <f>IF(Prog1!$C$46&gt;0,Prog1!$C$46,"")</f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Prog2!D60+Prog3!C60</f>
        <v>0</v>
      </c>
      <c r="E60" s="6" t="e">
        <f t="shared" si="4"/>
        <v>#DIV/0!</v>
      </c>
      <c r="F60" s="6"/>
      <c r="G60" s="15" t="str">
        <f>Prog2!$B$5</f>
        <v>2A</v>
      </c>
      <c r="H60">
        <f>IF(Prog2!$B$33&gt;0,Prog2!$B$33,"")</f>
      </c>
      <c r="I60">
        <f>IF(Prog2!$B$29&gt;0,Prog2!$B$29,"")</f>
      </c>
      <c r="J60">
        <f>IF(Prog2!$C$29&gt;0,Prog2!$C$29,"")</f>
      </c>
      <c r="K60">
        <f>IF(Prog2!$C$46&gt;0,Prog2!$C$46,"")</f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Prog2!D61+Prog3!C61</f>
        <v>0</v>
      </c>
      <c r="E61" s="6" t="e">
        <f t="shared" si="4"/>
        <v>#DIV/0!</v>
      </c>
      <c r="F61" s="6"/>
      <c r="G61" s="15" t="str">
        <f>Prog3!$B$5</f>
        <v>3A</v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Prog2!D62+Prog3!C62</f>
        <v>0</v>
      </c>
      <c r="E62" s="6" t="e">
        <f t="shared" si="4"/>
        <v>#DIV/0!</v>
      </c>
      <c r="F62" s="6"/>
      <c r="G62" s="15" t="str">
        <f>Prog4!$B$5</f>
        <v>4A</v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Prog2!D63+Prog3!C63</f>
        <v>0</v>
      </c>
      <c r="E63" s="6" t="e">
        <f t="shared" si="4"/>
        <v>#DIV/0!</v>
      </c>
      <c r="F63" s="6"/>
      <c r="G63" s="15" t="str">
        <f>Prog5!$B$5</f>
        <v>5A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Prog2!D64+Prog3!C64</f>
        <v>0</v>
      </c>
      <c r="E64" s="6" t="e">
        <f t="shared" si="4"/>
        <v>#DIV/0!</v>
      </c>
      <c r="F64" s="6"/>
      <c r="G64" s="15" t="str">
        <f>Prog6!$B$5</f>
        <v>6A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Prog2!D68+Prog3!C68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Prog2!D69+Prog3!C69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Prog2!D70+Prog3!C70</f>
        <v>0</v>
      </c>
      <c r="E70" s="6" t="e">
        <f t="shared" si="9"/>
        <v>#DIV/0!</v>
      </c>
      <c r="F70" s="6"/>
      <c r="H70" s="1" t="s">
        <v>93</v>
      </c>
      <c r="I70" s="1" t="s">
        <v>94</v>
      </c>
      <c r="J70" s="1" t="s">
        <v>98</v>
      </c>
    </row>
    <row r="71" spans="1:10" ht="12.75">
      <c r="A71" t="s">
        <v>8</v>
      </c>
      <c r="B71" s="27"/>
      <c r="C71" s="28"/>
      <c r="D71">
        <f>Prog2!D71+Prog3!C71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Prog2!D72+Prog3!C72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Prog2!D73+Prog3!C73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Prog2!D74+Prog3!C74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Prog2!D76+Prog3!C76</f>
        <v>0</v>
      </c>
    </row>
    <row r="77" spans="7:10" ht="12.75">
      <c r="G77" t="s">
        <v>100</v>
      </c>
      <c r="H77" s="11" t="e">
        <f>INTERCEPT($K$59:$K$68,$H$59:$H$68)</f>
        <v>#DIV/0!</v>
      </c>
      <c r="I77" s="11" t="e">
        <f>SLOPE($K$59:$K$68,$H$59:$H$68)</f>
        <v>#DIV/0!</v>
      </c>
      <c r="J77" s="11" t="e">
        <f>CORREL($K$59:$K$68,$H$59:$H$68)</f>
        <v>#DIV/0!</v>
      </c>
    </row>
    <row r="78" spans="7:10" ht="12.75">
      <c r="G78" t="s">
        <v>101</v>
      </c>
      <c r="H78" s="11" t="e">
        <f>INTERCEPT($K$59:$K$68,$I$59:$I$68)</f>
        <v>#DIV/0!</v>
      </c>
      <c r="I78" s="11" t="e">
        <f>SLOPE($K$59:$K$68,$I$59:$I$68)</f>
        <v>#DIV/0!</v>
      </c>
      <c r="J78" s="11" t="e">
        <f>CORREL($K$59:$K$68,$I$59:$I$68)</f>
        <v>#DIV/0!</v>
      </c>
    </row>
    <row r="79" spans="1:9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102</v>
      </c>
      <c r="H79" s="11">
        <v>0</v>
      </c>
      <c r="I79" s="11" t="e">
        <f>SUMPRODUCT($K$59:$K$68,$M$59:$M$68)/SUMPRODUCT($H$59:$H$68,$M$59:$M$68)</f>
        <v>#DIV/0!</v>
      </c>
    </row>
    <row r="80" spans="1:9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103</v>
      </c>
      <c r="H80" s="11">
        <v>0</v>
      </c>
      <c r="I80" s="11" t="e">
        <f>SUMPRODUCT($K$59:$K$68,$N$59:$N$68)/SUMPRODUCT($I$59:$I$68,$N$59:$N$68)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104</v>
      </c>
      <c r="H81" s="11">
        <v>0</v>
      </c>
      <c r="I81" s="11" t="e">
        <f>SUMPRODUCT($K$59:$K$68,$O$59:$O$68)/SUMPRODUCT($J$59:$J$68,$O$59:$O$68)</f>
        <v>#DIV/0!</v>
      </c>
    </row>
    <row r="82" spans="1:4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119</v>
      </c>
      <c r="H83" s="38"/>
      <c r="I83" s="39"/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4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3A</v>
      </c>
      <c r="G92" t="s">
        <v>2</v>
      </c>
      <c r="H92" s="12" t="str">
        <f>$B$5</f>
        <v>3A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 aca="true" t="shared" si="11" ref="B97:C99">B24</f>
        <v>0</v>
      </c>
      <c r="C97">
        <f t="shared" si="11"/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 t="shared" si="11"/>
        <v>0</v>
      </c>
      <c r="C98">
        <f t="shared" si="11"/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 t="shared" si="11"/>
        <v>0</v>
      </c>
      <c r="C99">
        <f t="shared" si="11"/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B28</f>
        <v>0</v>
      </c>
      <c r="C100">
        <f>C28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$H$83</f>
        <v>0</v>
      </c>
    </row>
    <row r="107" spans="1:3" ht="12.75">
      <c r="A107" t="s">
        <v>70</v>
      </c>
      <c r="B107" s="11">
        <f>$I$75</f>
        <v>0</v>
      </c>
      <c r="C107" s="11">
        <f>$I$83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45" t="s">
        <v>32</v>
      </c>
      <c r="G5" t="s">
        <v>2</v>
      </c>
      <c r="H5" s="12" t="str">
        <f>$B$5</f>
        <v>4A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Prog3!D10+Prog4!B10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16" t="s">
        <v>76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25"/>
      <c r="H11" s="35"/>
      <c r="I11" s="35"/>
      <c r="J11" s="26"/>
      <c r="K11">
        <f>IF(ISBLANK($H11),"",ROUND(VLOOKUP($H11,$H$97:$N$102,1+MATCH($J11,$I$96:$N$96,0),FALSE)*$I11,0))</f>
      </c>
      <c r="L11" s="25"/>
      <c r="M11" s="26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27"/>
      <c r="H12" s="36"/>
      <c r="I12" s="36"/>
      <c r="J12" s="28"/>
      <c r="K12">
        <f aca="true" t="shared" si="2" ref="K12:K44">IF(ISBLANK($H12),"",ROUND(VLOOKUP($H12,$H$97:$N$102,1+MATCH($J12,$I$96:$N$96,0),FALSE)*$I12,0))</f>
      </c>
      <c r="L12" s="27"/>
      <c r="M12" s="28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27"/>
      <c r="H13" s="36"/>
      <c r="I13" s="36"/>
      <c r="J13" s="28"/>
      <c r="K13">
        <f t="shared" si="2"/>
      </c>
      <c r="L13" s="27"/>
      <c r="M13" s="28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27"/>
      <c r="H14" s="36"/>
      <c r="I14" s="36"/>
      <c r="J14" s="28"/>
      <c r="K14">
        <f t="shared" si="2"/>
      </c>
      <c r="L14" s="27"/>
      <c r="M14" s="28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27"/>
      <c r="H15" s="36"/>
      <c r="I15" s="36"/>
      <c r="J15" s="28"/>
      <c r="K15">
        <f t="shared" si="2"/>
      </c>
      <c r="L15" s="27"/>
      <c r="M15" s="28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36"/>
      <c r="I16" s="36"/>
      <c r="J16" s="28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/>
      <c r="C24" s="26"/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/>
      <c r="C25" s="28"/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/>
      <c r="C26" s="30"/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>
        <v>0</v>
      </c>
      <c r="C28" s="32">
        <v>0</v>
      </c>
      <c r="D28">
        <f>Prog3!D28+Prog4!C28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Prog3!D29+Prog4!C29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Prog3!D30+Prog4!C30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/>
      <c r="C31" s="30"/>
      <c r="D31">
        <f>Prog3!D31+Prog4!C31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Prog3!D37+Prog4!C37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Prog3!D38+Prog4!C38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Prog3!D39+Prog4!C39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Prog3!D40+Prog4!C40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Prog3!D41+Prog4!C41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Prog3!D42+Prog4!C42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Prog3!D43+Prog4!C43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Prog3!D44+Prog4!C44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4A</v>
      </c>
      <c r="G54" t="s">
        <v>2</v>
      </c>
      <c r="H54" s="12" t="str">
        <f>$B$5</f>
        <v>4A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Prog3!D58+Prog4!C58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Prog3!D59+Prog4!C59</f>
        <v>0</v>
      </c>
      <c r="E59" s="6" t="e">
        <f t="shared" si="4"/>
        <v>#DIV/0!</v>
      </c>
      <c r="F59" s="6"/>
      <c r="G59" s="15" t="str">
        <f>Prog1!$B$5</f>
        <v>1A</v>
      </c>
      <c r="H59">
        <f>IF(Prog1!$B$33&gt;0,Prog1!$B$33,"")</f>
      </c>
      <c r="I59">
        <f>IF(Prog1!$B$29&gt;0,Prog1!$B$29,"")</f>
      </c>
      <c r="J59">
        <f>IF(Prog1!$C$29&gt;0,Prog1!$C$29,"")</f>
      </c>
      <c r="K59">
        <f>IF(Prog1!$C$46&gt;0,Prog1!$C$46,"")</f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Prog3!D60+Prog4!C60</f>
        <v>0</v>
      </c>
      <c r="E60" s="6" t="e">
        <f t="shared" si="4"/>
        <v>#DIV/0!</v>
      </c>
      <c r="F60" s="6"/>
      <c r="G60" s="15" t="str">
        <f>Prog2!$B$5</f>
        <v>2A</v>
      </c>
      <c r="H60">
        <f>IF(Prog2!$B$33&gt;0,Prog2!$B$33,"")</f>
      </c>
      <c r="I60">
        <f>IF(Prog2!$B$29&gt;0,Prog2!$B$29,"")</f>
      </c>
      <c r="J60">
        <f>IF(Prog2!$C$29&gt;0,Prog2!$C$29,"")</f>
      </c>
      <c r="K60">
        <f>IF(Prog2!$C$46&gt;0,Prog2!$C$46,"")</f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Prog3!D61+Prog4!C61</f>
        <v>0</v>
      </c>
      <c r="E61" s="6" t="e">
        <f t="shared" si="4"/>
        <v>#DIV/0!</v>
      </c>
      <c r="F61" s="6"/>
      <c r="G61" s="15" t="str">
        <f>Prog3!$B$5</f>
        <v>3A</v>
      </c>
      <c r="H61">
        <f>IF(Prog3!$B$33&gt;0,Prog3!$B$33,"")</f>
      </c>
      <c r="I61">
        <f>IF(Prog3!$B$29&gt;0,Prog3!$B$29,"")</f>
      </c>
      <c r="J61">
        <f>IF(Prog3!$C$29&gt;0,Prog3!$C$29,"")</f>
      </c>
      <c r="K61">
        <f>IF(Prog3!$C$46&gt;0,Prog3!$C$46,"")</f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Prog3!D62+Prog4!C62</f>
        <v>0</v>
      </c>
      <c r="E62" s="6" t="e">
        <f t="shared" si="4"/>
        <v>#DIV/0!</v>
      </c>
      <c r="F62" s="6"/>
      <c r="G62" s="15" t="str">
        <f>Prog4!$B$5</f>
        <v>4A</v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Prog3!D63+Prog4!C63</f>
        <v>0</v>
      </c>
      <c r="E63" s="6" t="e">
        <f t="shared" si="4"/>
        <v>#DIV/0!</v>
      </c>
      <c r="F63" s="6"/>
      <c r="G63" s="15" t="str">
        <f>Prog5!$B$5</f>
        <v>5A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Prog3!D64+Prog4!C64</f>
        <v>0</v>
      </c>
      <c r="E64" s="6" t="e">
        <f t="shared" si="4"/>
        <v>#DIV/0!</v>
      </c>
      <c r="F64" s="6"/>
      <c r="G64" s="15" t="str">
        <f>Prog6!$B$5</f>
        <v>6A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Prog3!D68+Prog4!C68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Prog3!D69+Prog4!C69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Prog3!D70+Prog4!C70</f>
        <v>0</v>
      </c>
      <c r="E70" s="6" t="e">
        <f t="shared" si="9"/>
        <v>#DIV/0!</v>
      </c>
      <c r="F70" s="6"/>
      <c r="H70" s="1" t="s">
        <v>93</v>
      </c>
      <c r="I70" s="1" t="s">
        <v>94</v>
      </c>
      <c r="J70" s="1" t="s">
        <v>98</v>
      </c>
    </row>
    <row r="71" spans="1:10" ht="12.75">
      <c r="A71" t="s">
        <v>8</v>
      </c>
      <c r="B71" s="27"/>
      <c r="C71" s="28"/>
      <c r="D71">
        <f>Prog3!D71+Prog4!C71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Prog3!D72+Prog4!C72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Prog3!D73+Prog4!C73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Prog3!D74+Prog4!C74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Prog3!D76+Prog4!C76</f>
        <v>0</v>
      </c>
    </row>
    <row r="77" spans="7:10" ht="12.75">
      <c r="G77" t="s">
        <v>100</v>
      </c>
      <c r="H77" s="11" t="e">
        <f>INTERCEPT($K$59:$K$68,$H$59:$H$68)</f>
        <v>#DIV/0!</v>
      </c>
      <c r="I77" s="11" t="e">
        <f>SLOPE($K$59:$K$68,$H$59:$H$68)</f>
        <v>#DIV/0!</v>
      </c>
      <c r="J77" s="11" t="e">
        <f>CORREL($K$59:$K$68,$H$59:$H$68)</f>
        <v>#DIV/0!</v>
      </c>
    </row>
    <row r="78" spans="7:10" ht="12.75">
      <c r="G78" t="s">
        <v>101</v>
      </c>
      <c r="H78" s="11" t="e">
        <f>INTERCEPT($K$59:$K$68,$I$59:$I$68)</f>
        <v>#DIV/0!</v>
      </c>
      <c r="I78" s="11" t="e">
        <f>SLOPE($K$59:$K$68,$I$59:$I$68)</f>
        <v>#DIV/0!</v>
      </c>
      <c r="J78" s="11" t="e">
        <f>CORREL($K$59:$K$68,$I$59:$I$68)</f>
        <v>#DIV/0!</v>
      </c>
    </row>
    <row r="79" spans="1:9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102</v>
      </c>
      <c r="H79" s="11">
        <v>0</v>
      </c>
      <c r="I79" s="11" t="e">
        <f>SUMPRODUCT($K$59:$K$68,$M$59:$M$68)/SUMPRODUCT($H$59:$H$68,$M$59:$M$68)</f>
        <v>#DIV/0!</v>
      </c>
    </row>
    <row r="80" spans="1:9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103</v>
      </c>
      <c r="H80" s="11">
        <v>0</v>
      </c>
      <c r="I80" s="11" t="e">
        <f>SUMPRODUCT($K$59:$K$68,$N$59:$N$68)/SUMPRODUCT($I$59:$I$68,$N$59:$N$68)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104</v>
      </c>
      <c r="H81" s="11">
        <v>0</v>
      </c>
      <c r="I81" s="11" t="e">
        <f>SUMPRODUCT($K$59:$K$68,$O$59:$O$68)/SUMPRODUCT($J$59:$J$68,$O$59:$O$68)</f>
        <v>#DIV/0!</v>
      </c>
    </row>
    <row r="82" spans="1:4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119</v>
      </c>
      <c r="H83" s="38"/>
      <c r="I83" s="39"/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4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4A</v>
      </c>
      <c r="G92" t="s">
        <v>2</v>
      </c>
      <c r="H92" s="12" t="str">
        <f>$B$5</f>
        <v>4A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 aca="true" t="shared" si="11" ref="B97:C99">B24</f>
        <v>0</v>
      </c>
      <c r="C97">
        <f t="shared" si="11"/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 t="shared" si="11"/>
        <v>0</v>
      </c>
      <c r="C98">
        <f t="shared" si="11"/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 t="shared" si="11"/>
        <v>0</v>
      </c>
      <c r="C99">
        <f t="shared" si="11"/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B28</f>
        <v>0</v>
      </c>
      <c r="C100">
        <f>C28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$H$83</f>
        <v>0</v>
      </c>
    </row>
    <row r="107" spans="1:3" ht="12.75">
      <c r="A107" t="s">
        <v>70</v>
      </c>
      <c r="B107" s="11">
        <f>$I$75</f>
        <v>0</v>
      </c>
      <c r="C107" s="11">
        <f>$I$83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45" t="s">
        <v>36</v>
      </c>
      <c r="G5" t="s">
        <v>2</v>
      </c>
      <c r="H5" s="12" t="str">
        <f>$B$5</f>
        <v>5A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Prog4!D10+Prog5!B10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16" t="s">
        <v>76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46"/>
      <c r="H11" s="47"/>
      <c r="I11" s="35"/>
      <c r="J11" s="48"/>
      <c r="K11">
        <f>IF(ISBLANK($H11),"",ROUND(VLOOKUP($H11,$H$97:$N$102,1+MATCH($J11,$I$96:$N$96,0),FALSE)*$I11,0))</f>
      </c>
      <c r="L11" s="25"/>
      <c r="M11" s="26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49"/>
      <c r="H12" s="50"/>
      <c r="I12" s="36"/>
      <c r="J12" s="51"/>
      <c r="K12">
        <f aca="true" t="shared" si="2" ref="K12:K44">IF(ISBLANK($H12),"",ROUND(VLOOKUP($H12,$H$97:$N$102,1+MATCH($J12,$I$96:$N$96,0),FALSE)*$I12,0))</f>
      </c>
      <c r="L12" s="27"/>
      <c r="M12" s="51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49"/>
      <c r="H13" s="50"/>
      <c r="I13" s="36"/>
      <c r="J13" s="51"/>
      <c r="K13">
        <f t="shared" si="2"/>
      </c>
      <c r="L13" s="27"/>
      <c r="M13" s="51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49"/>
      <c r="H14" s="50"/>
      <c r="I14" s="36"/>
      <c r="J14" s="51"/>
      <c r="K14">
        <f t="shared" si="2"/>
      </c>
      <c r="L14" s="27"/>
      <c r="M14" s="28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27"/>
      <c r="H15" s="36"/>
      <c r="I15" s="36"/>
      <c r="J15" s="28"/>
      <c r="K15">
        <f t="shared" si="2"/>
      </c>
      <c r="L15" s="27"/>
      <c r="M15" s="28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36"/>
      <c r="I16" s="36"/>
      <c r="J16" s="28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>
        <v>0</v>
      </c>
      <c r="C24" s="26">
        <v>0</v>
      </c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>
        <v>0</v>
      </c>
      <c r="C25" s="28">
        <v>0</v>
      </c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>
        <v>0</v>
      </c>
      <c r="C26" s="30">
        <v>0</v>
      </c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>
        <v>0</v>
      </c>
      <c r="C28" s="32">
        <v>0</v>
      </c>
      <c r="D28">
        <f>Prog4!D28+Prog5!C28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Prog4!D29+Prog5!C29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Prog4!D30+Prog5!C30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/>
      <c r="C31" s="30"/>
      <c r="D31">
        <f>Prog4!D31+Prog5!C31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Prog4!D37+Prog5!C37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Prog4!D38+Prog5!C38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Prog4!D39+Prog5!C39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Prog4!D40+Prog5!C40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Prog4!D41+Prog5!C41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Prog4!D42+Prog5!C42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Prog4!D43+Prog5!C43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Prog4!D44+Prog5!C44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5A</v>
      </c>
      <c r="G54" t="s">
        <v>2</v>
      </c>
      <c r="H54" s="12" t="str">
        <f>$B$5</f>
        <v>5A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Prog4!D58+Prog5!C58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Prog4!D59+Prog5!C59</f>
        <v>0</v>
      </c>
      <c r="E59" s="6" t="e">
        <f t="shared" si="4"/>
        <v>#DIV/0!</v>
      </c>
      <c r="F59" s="6"/>
      <c r="G59" s="15" t="str">
        <f>Prog1!$B$5</f>
        <v>1A</v>
      </c>
      <c r="H59">
        <f>IF(Prog1!$B$33&gt;0,Prog1!$B$33,"")</f>
      </c>
      <c r="I59">
        <f>IF(Prog1!$B$29&gt;0,Prog1!$B$29,"")</f>
      </c>
      <c r="J59">
        <f>IF(Prog1!$C$29&gt;0,Prog1!$C$29,"")</f>
      </c>
      <c r="K59">
        <f>IF(Prog1!$C$46&gt;0,Prog1!$C$46,"")</f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Prog4!D60+Prog5!C60</f>
        <v>0</v>
      </c>
      <c r="E60" s="6" t="e">
        <f t="shared" si="4"/>
        <v>#DIV/0!</v>
      </c>
      <c r="F60" s="6"/>
      <c r="G60" s="15" t="str">
        <f>Prog2!$B$5</f>
        <v>2A</v>
      </c>
      <c r="H60">
        <f>IF(Prog2!$B$33&gt;0,Prog2!$B$33,"")</f>
      </c>
      <c r="I60">
        <f>IF(Prog2!$B$29&gt;0,Prog2!$B$29,"")</f>
      </c>
      <c r="J60">
        <f>IF(Prog2!$C$29&gt;0,Prog2!$C$29,"")</f>
      </c>
      <c r="K60">
        <f>IF(Prog2!$C$46&gt;0,Prog2!$C$46,"")</f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Prog4!D61+Prog5!C61</f>
        <v>0</v>
      </c>
      <c r="E61" s="6" t="e">
        <f t="shared" si="4"/>
        <v>#DIV/0!</v>
      </c>
      <c r="F61" s="6"/>
      <c r="G61" s="15" t="str">
        <f>Prog3!$B$5</f>
        <v>3A</v>
      </c>
      <c r="H61">
        <f>IF(Prog3!$B$33&gt;0,Prog3!$B$33,"")</f>
      </c>
      <c r="I61">
        <f>IF(Prog3!$B$29&gt;0,Prog3!$B$29,"")</f>
      </c>
      <c r="J61">
        <f>IF(Prog3!$C$29&gt;0,Prog3!$C$29,"")</f>
      </c>
      <c r="K61">
        <f>IF(Prog3!$C$46&gt;0,Prog3!$C$46,"")</f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Prog4!D62+Prog5!C62</f>
        <v>0</v>
      </c>
      <c r="E62" s="6" t="e">
        <f t="shared" si="4"/>
        <v>#DIV/0!</v>
      </c>
      <c r="F62" s="6"/>
      <c r="G62" s="15" t="str">
        <f>Prog4!$B$5</f>
        <v>4A</v>
      </c>
      <c r="H62">
        <f>IF(Prog4!$B$33&gt;0,Prog4!$B$33,"")</f>
      </c>
      <c r="I62">
        <f>IF(Prog4!$B$29&gt;0,Prog4!$B$29,"")</f>
      </c>
      <c r="J62">
        <f>IF(Prog4!$C$29&gt;0,Prog4!$C$29,"")</f>
      </c>
      <c r="K62">
        <f>IF(Prog4!$C$46&gt;0,Prog4!$C$46,"")</f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Prog4!D63+Prog5!C63</f>
        <v>0</v>
      </c>
      <c r="E63" s="6" t="e">
        <f t="shared" si="4"/>
        <v>#DIV/0!</v>
      </c>
      <c r="F63" s="6"/>
      <c r="G63" s="15" t="str">
        <f>Prog5!$B$5</f>
        <v>5A</v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Prog4!D64+Prog5!C64</f>
        <v>0</v>
      </c>
      <c r="E64" s="6" t="e">
        <f t="shared" si="4"/>
        <v>#DIV/0!</v>
      </c>
      <c r="F64" s="6"/>
      <c r="G64" s="15" t="str">
        <f>Prog6!$B$5</f>
        <v>6A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Prog4!D68+Prog5!C68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Prog4!D69+Prog5!C69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Prog4!D70+Prog5!C70</f>
        <v>0</v>
      </c>
      <c r="E70" s="6" t="e">
        <f t="shared" si="9"/>
        <v>#DIV/0!</v>
      </c>
      <c r="F70" s="6"/>
      <c r="H70" s="1" t="s">
        <v>93</v>
      </c>
      <c r="I70" s="1" t="s">
        <v>94</v>
      </c>
      <c r="J70" s="1" t="s">
        <v>98</v>
      </c>
    </row>
    <row r="71" spans="1:10" ht="12.75">
      <c r="A71" t="s">
        <v>8</v>
      </c>
      <c r="B71" s="27"/>
      <c r="C71" s="28"/>
      <c r="D71">
        <f>Prog4!D71+Prog5!C71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Prog4!D72+Prog5!C72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Prog4!D73+Prog5!C73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Prog4!D74+Prog5!C74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Prog4!D76+Prog5!C76</f>
        <v>0</v>
      </c>
    </row>
    <row r="77" spans="7:10" ht="12.75">
      <c r="G77" t="s">
        <v>100</v>
      </c>
      <c r="H77" s="11" t="e">
        <f>INTERCEPT($K$59:$K$68,$H$59:$H$68)</f>
        <v>#DIV/0!</v>
      </c>
      <c r="I77" s="11" t="e">
        <f>SLOPE($K$59:$K$68,$H$59:$H$68)</f>
        <v>#DIV/0!</v>
      </c>
      <c r="J77" s="11" t="e">
        <f>CORREL($K$59:$K$68,$H$59:$H$68)</f>
        <v>#DIV/0!</v>
      </c>
    </row>
    <row r="78" spans="7:10" ht="12.75">
      <c r="G78" t="s">
        <v>101</v>
      </c>
      <c r="H78" s="11" t="e">
        <f>INTERCEPT($K$59:$K$68,$I$59:$I$68)</f>
        <v>#DIV/0!</v>
      </c>
      <c r="I78" s="11" t="e">
        <f>SLOPE($K$59:$K$68,$I$59:$I$68)</f>
        <v>#DIV/0!</v>
      </c>
      <c r="J78" s="11" t="e">
        <f>CORREL($K$59:$K$68,$I$59:$I$68)</f>
        <v>#DIV/0!</v>
      </c>
    </row>
    <row r="79" spans="1:9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102</v>
      </c>
      <c r="H79" s="11">
        <v>0</v>
      </c>
      <c r="I79" s="11" t="e">
        <f>SUMPRODUCT($K$59:$K$68,$M$59:$M$68)/SUMPRODUCT($H$59:$H$68,$M$59:$M$68)</f>
        <v>#DIV/0!</v>
      </c>
    </row>
    <row r="80" spans="1:9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103</v>
      </c>
      <c r="H80" s="11">
        <v>0</v>
      </c>
      <c r="I80" s="11" t="e">
        <f>SUMPRODUCT($K$59:$K$68,$N$59:$N$68)/SUMPRODUCT($I$59:$I$68,$N$59:$N$68)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104</v>
      </c>
      <c r="H81" s="11">
        <v>0</v>
      </c>
      <c r="I81" s="11" t="e">
        <f>SUMPRODUCT($K$59:$K$68,$O$59:$O$68)/SUMPRODUCT($J$59:$J$68,$O$59:$O$68)</f>
        <v>#DIV/0!</v>
      </c>
    </row>
    <row r="82" spans="1:4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119</v>
      </c>
      <c r="H83" s="38"/>
      <c r="I83" s="39"/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4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5A</v>
      </c>
      <c r="G92" t="s">
        <v>2</v>
      </c>
      <c r="H92" s="12" t="str">
        <f>$B$5</f>
        <v>5A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 aca="true" t="shared" si="11" ref="B97:C99">B24</f>
        <v>0</v>
      </c>
      <c r="C97">
        <f t="shared" si="11"/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 t="shared" si="11"/>
        <v>0</v>
      </c>
      <c r="C98">
        <f t="shared" si="11"/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 t="shared" si="11"/>
        <v>0</v>
      </c>
      <c r="C99">
        <f t="shared" si="11"/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B28</f>
        <v>0</v>
      </c>
      <c r="C100">
        <f>C28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$H$83</f>
        <v>0</v>
      </c>
    </row>
    <row r="107" spans="1:3" ht="12.75">
      <c r="A107" t="s">
        <v>70</v>
      </c>
      <c r="B107" s="11">
        <f>$I$75</f>
        <v>0</v>
      </c>
      <c r="C107" s="11">
        <f>$I$83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45" t="s">
        <v>37</v>
      </c>
      <c r="G5" t="s">
        <v>2</v>
      </c>
      <c r="H5" s="12" t="str">
        <f>$B$5</f>
        <v>6A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Prog5!D10+Prog6!B10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16" t="s">
        <v>76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46"/>
      <c r="H11" s="47"/>
      <c r="I11" s="35"/>
      <c r="J11" s="48"/>
      <c r="K11">
        <f>IF(ISBLANK($H11),"",ROUND(VLOOKUP($H11,$H$97:$N$102,1+MATCH($J11,$I$96:$N$96,0),FALSE)*$I11,0))</f>
      </c>
      <c r="L11" s="25"/>
      <c r="M11" s="26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49"/>
      <c r="H12" s="50"/>
      <c r="I12" s="36"/>
      <c r="J12" s="51"/>
      <c r="K12">
        <f aca="true" t="shared" si="2" ref="K12:K44">IF(ISBLANK($H12),"",ROUND(VLOOKUP($H12,$H$97:$N$102,1+MATCH($J12,$I$96:$N$96,0),FALSE)*$I12,0))</f>
      </c>
      <c r="L12" s="27"/>
      <c r="M12" s="51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49"/>
      <c r="H13" s="50"/>
      <c r="I13" s="36"/>
      <c r="J13" s="51"/>
      <c r="K13">
        <f t="shared" si="2"/>
      </c>
      <c r="L13" s="27"/>
      <c r="M13" s="51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49"/>
      <c r="H14" s="50"/>
      <c r="I14" s="36"/>
      <c r="J14" s="51"/>
      <c r="K14">
        <f t="shared" si="2"/>
      </c>
      <c r="L14" s="27"/>
      <c r="M14" s="51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49"/>
      <c r="H15" s="50"/>
      <c r="I15" s="36"/>
      <c r="J15" s="51"/>
      <c r="K15">
        <f t="shared" si="2"/>
      </c>
      <c r="L15" s="27"/>
      <c r="M15" s="51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36"/>
      <c r="I16" s="36"/>
      <c r="J16" s="28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/>
      <c r="C24" s="26"/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/>
      <c r="C25" s="28"/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/>
      <c r="C26" s="30"/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/>
      <c r="C28" s="32"/>
      <c r="D28">
        <f>Prog5!D28+Prog6!C28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Prog5!D29+Prog6!C29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Prog5!D30+Prog6!C30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/>
      <c r="C31" s="30"/>
      <c r="D31">
        <f>Prog5!D31+Prog6!C31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Prog5!D37+Prog6!C37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Prog5!D38+Prog6!C38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Prog5!D39+Prog6!C39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Prog5!D40+Prog6!C40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Prog5!D41+Prog6!C41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Prog5!D42+Prog6!C42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Prog5!D43+Prog6!C43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Prog5!D44+Prog6!C44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6A</v>
      </c>
      <c r="G54" t="s">
        <v>2</v>
      </c>
      <c r="H54" s="12" t="str">
        <f>$B$5</f>
        <v>6A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Prog5!D58+Prog6!C58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Prog5!D59+Prog6!C59</f>
        <v>0</v>
      </c>
      <c r="E59" s="6" t="e">
        <f t="shared" si="4"/>
        <v>#DIV/0!</v>
      </c>
      <c r="F59" s="6"/>
      <c r="G59" s="15" t="str">
        <f>Prog1!$B$5</f>
        <v>1A</v>
      </c>
      <c r="H59">
        <f>IF(Prog1!$B$33&gt;0,Prog1!$B$33,"")</f>
      </c>
      <c r="I59">
        <f>IF(Prog1!$B$29&gt;0,Prog1!$B$29,"")</f>
      </c>
      <c r="J59">
        <f>IF(Prog1!$C$29&gt;0,Prog1!$C$29,"")</f>
      </c>
      <c r="K59">
        <f>IF(Prog1!$C$46&gt;0,Prog1!$C$46,"")</f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Prog5!D60+Prog6!C60</f>
        <v>0</v>
      </c>
      <c r="E60" s="6" t="e">
        <f t="shared" si="4"/>
        <v>#DIV/0!</v>
      </c>
      <c r="F60" s="6"/>
      <c r="G60" s="15" t="str">
        <f>Prog2!$B$5</f>
        <v>2A</v>
      </c>
      <c r="H60">
        <f>IF(Prog2!$B$33&gt;0,Prog2!$B$33,"")</f>
      </c>
      <c r="I60">
        <f>IF(Prog2!$B$29&gt;0,Prog2!$B$29,"")</f>
      </c>
      <c r="J60">
        <f>IF(Prog2!$C$29&gt;0,Prog2!$C$29,"")</f>
      </c>
      <c r="K60">
        <f>IF(Prog2!$C$46&gt;0,Prog2!$C$46,"")</f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Prog5!D61+Prog6!C61</f>
        <v>0</v>
      </c>
      <c r="E61" s="6" t="e">
        <f t="shared" si="4"/>
        <v>#DIV/0!</v>
      </c>
      <c r="F61" s="6"/>
      <c r="G61" s="15" t="str">
        <f>Prog3!$B$5</f>
        <v>3A</v>
      </c>
      <c r="H61">
        <f>IF(Prog3!$B$33&gt;0,Prog3!$B$33,"")</f>
      </c>
      <c r="I61">
        <f>IF(Prog3!$B$29&gt;0,Prog3!$B$29,"")</f>
      </c>
      <c r="J61">
        <f>IF(Prog3!$C$29&gt;0,Prog3!$C$29,"")</f>
      </c>
      <c r="K61">
        <f>IF(Prog3!$C$46&gt;0,Prog3!$C$46,"")</f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Prog5!D62+Prog6!C62</f>
        <v>0</v>
      </c>
      <c r="E62" s="6" t="e">
        <f t="shared" si="4"/>
        <v>#DIV/0!</v>
      </c>
      <c r="F62" s="6"/>
      <c r="G62" s="15" t="str">
        <f>Prog4!$B$5</f>
        <v>4A</v>
      </c>
      <c r="H62">
        <f>IF(Prog4!$B$33&gt;0,Prog4!$B$33,"")</f>
      </c>
      <c r="I62">
        <f>IF(Prog4!$B$29&gt;0,Prog4!$B$29,"")</f>
      </c>
      <c r="J62">
        <f>IF(Prog4!$C$29&gt;0,Prog4!$C$29,"")</f>
      </c>
      <c r="K62">
        <f>IF(Prog4!$C$46&gt;0,Prog4!$C$46,"")</f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Prog5!D63+Prog6!C63</f>
        <v>0</v>
      </c>
      <c r="E63" s="6" t="e">
        <f t="shared" si="4"/>
        <v>#DIV/0!</v>
      </c>
      <c r="F63" s="6"/>
      <c r="G63" s="15" t="str">
        <f>Prog5!$B$5</f>
        <v>5A</v>
      </c>
      <c r="H63">
        <f>IF(Prog5!$B$33&gt;0,Prog5!$B$33,"")</f>
      </c>
      <c r="I63">
        <f>IF(Prog5!$B$29&gt;0,Prog5!$B$29,"")</f>
      </c>
      <c r="J63">
        <f>IF(Prog5!$C$29&gt;0,Prog5!$C$29,"")</f>
      </c>
      <c r="K63">
        <f>IF(Prog5!$C$46&gt;0,Prog5!$C$46,"")</f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Prog5!D64+Prog6!C64</f>
        <v>0</v>
      </c>
      <c r="E64" s="6" t="e">
        <f t="shared" si="4"/>
        <v>#DIV/0!</v>
      </c>
      <c r="F64" s="6"/>
      <c r="G64" s="15" t="str">
        <f>Prog6!$B$5</f>
        <v>6A</v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Prog5!D68+Prog6!C68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Prog5!D69+Prog6!C69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Prog5!D70+Prog6!C70</f>
        <v>0</v>
      </c>
      <c r="E70" s="6" t="e">
        <f t="shared" si="9"/>
        <v>#DIV/0!</v>
      </c>
      <c r="F70" s="6"/>
      <c r="H70" s="1" t="s">
        <v>93</v>
      </c>
      <c r="I70" s="1" t="s">
        <v>94</v>
      </c>
      <c r="J70" s="1" t="s">
        <v>98</v>
      </c>
    </row>
    <row r="71" spans="1:10" ht="12.75">
      <c r="A71" t="s">
        <v>8</v>
      </c>
      <c r="B71" s="27"/>
      <c r="C71" s="28"/>
      <c r="D71">
        <f>Prog5!D71+Prog6!C71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Prog5!D72+Prog6!C72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Prog5!D73+Prog6!C73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Prog5!D74+Prog6!C74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Prog5!D76+Prog6!C76</f>
        <v>0</v>
      </c>
    </row>
    <row r="77" spans="7:10" ht="12.75">
      <c r="G77" t="s">
        <v>100</v>
      </c>
      <c r="H77" s="11" t="e">
        <f>INTERCEPT($K$59:$K$68,$H$59:$H$68)</f>
        <v>#DIV/0!</v>
      </c>
      <c r="I77" s="11" t="e">
        <f>SLOPE($K$59:$K$68,$H$59:$H$68)</f>
        <v>#DIV/0!</v>
      </c>
      <c r="J77" s="11" t="e">
        <f>CORREL($K$59:$K$68,$H$59:$H$68)</f>
        <v>#DIV/0!</v>
      </c>
    </row>
    <row r="78" spans="7:10" ht="12.75">
      <c r="G78" t="s">
        <v>101</v>
      </c>
      <c r="H78" s="11" t="e">
        <f>INTERCEPT($K$59:$K$68,$I$59:$I$68)</f>
        <v>#DIV/0!</v>
      </c>
      <c r="I78" s="11" t="e">
        <f>SLOPE($K$59:$K$68,$I$59:$I$68)</f>
        <v>#DIV/0!</v>
      </c>
      <c r="J78" s="11" t="e">
        <f>CORREL($K$59:$K$68,$I$59:$I$68)</f>
        <v>#DIV/0!</v>
      </c>
    </row>
    <row r="79" spans="1:9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102</v>
      </c>
      <c r="H79" s="11">
        <v>0</v>
      </c>
      <c r="I79" s="11" t="e">
        <f>SUMPRODUCT($K$59:$K$68,$M$59:$M$68)/SUMPRODUCT($H$59:$H$68,$M$59:$M$68)</f>
        <v>#DIV/0!</v>
      </c>
    </row>
    <row r="80" spans="1:9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103</v>
      </c>
      <c r="H80" s="11">
        <v>0</v>
      </c>
      <c r="I80" s="11" t="e">
        <f>SUMPRODUCT($K$59:$K$68,$N$59:$N$68)/SUMPRODUCT($I$59:$I$68,$N$59:$N$68)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104</v>
      </c>
      <c r="H81" s="11">
        <v>0</v>
      </c>
      <c r="I81" s="11" t="e">
        <f>SUMPRODUCT($K$59:$K$68,$O$59:$O$68)/SUMPRODUCT($J$59:$J$68,$O$59:$O$68)</f>
        <v>#DIV/0!</v>
      </c>
    </row>
    <row r="82" spans="1:4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119</v>
      </c>
      <c r="H83" s="38"/>
      <c r="I83" s="39"/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4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6A</v>
      </c>
      <c r="G92" t="s">
        <v>2</v>
      </c>
      <c r="H92" s="12" t="str">
        <f>$B$5</f>
        <v>6A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 aca="true" t="shared" si="11" ref="B97:C99">B24</f>
        <v>0</v>
      </c>
      <c r="C97">
        <f t="shared" si="11"/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 t="shared" si="11"/>
        <v>0</v>
      </c>
      <c r="C98">
        <f t="shared" si="11"/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 t="shared" si="11"/>
        <v>0</v>
      </c>
      <c r="C99">
        <f t="shared" si="11"/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B28</f>
        <v>0</v>
      </c>
      <c r="C100">
        <f>C28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$H$83</f>
        <v>0</v>
      </c>
    </row>
    <row r="107" spans="1:3" ht="12.75">
      <c r="A107" t="s">
        <v>70</v>
      </c>
      <c r="B107" s="11">
        <f>$I$75</f>
        <v>0</v>
      </c>
      <c r="C107" s="11">
        <f>$I$83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B4" sqref="B4"/>
    </sheetView>
  </sheetViews>
  <sheetFormatPr defaultColWidth="9.140625" defaultRowHeight="12.75"/>
  <cols>
    <col min="1" max="1" width="28.00390625" style="0" customWidth="1"/>
    <col min="2" max="2" width="10.140625" style="0" bestFit="1" customWidth="1"/>
    <col min="3" max="3" width="10.140625" style="0" customWidth="1"/>
    <col min="4" max="4" width="9.8515625" style="0" customWidth="1"/>
    <col min="6" max="6" width="3.7109375" style="0" customWidth="1"/>
    <col min="7" max="7" width="17.8515625" style="0" customWidth="1"/>
    <col min="8" max="8" width="10.57421875" style="0" customWidth="1"/>
    <col min="9" max="9" width="10.00390625" style="0" bestFit="1" customWidth="1"/>
    <col min="10" max="10" width="10.28125" style="0" bestFit="1" customWidth="1"/>
    <col min="11" max="11" width="7.7109375" style="0" customWidth="1"/>
    <col min="12" max="12" width="7.28125" style="0" customWidth="1"/>
  </cols>
  <sheetData>
    <row r="1" spans="1:10" ht="12.75">
      <c r="A1" t="str">
        <f>CourseNum</f>
        <v>CS-286: Algorithms</v>
      </c>
      <c r="B1" t="str">
        <f>CourseTerm</f>
        <v>Spring 2001</v>
      </c>
      <c r="D1" t="s">
        <v>55</v>
      </c>
      <c r="E1" t="str">
        <f>WorksheetVersion</f>
        <v>[3.02]</v>
      </c>
      <c r="G1" t="str">
        <f>$A$1</f>
        <v>CS-286: Algorithms</v>
      </c>
      <c r="H1" t="str">
        <f>$B$1</f>
        <v>Spring 2001</v>
      </c>
      <c r="J1" t="s">
        <v>110</v>
      </c>
    </row>
    <row r="3" spans="1:8" ht="12.75">
      <c r="A3" t="s">
        <v>0</v>
      </c>
      <c r="B3" t="str">
        <f>StudentName</f>
        <v>Student Name Here</v>
      </c>
      <c r="G3" t="s">
        <v>0</v>
      </c>
      <c r="H3" s="9" t="str">
        <f>$B$3</f>
        <v>Student Name Here</v>
      </c>
    </row>
    <row r="4" spans="1:8" ht="12.75">
      <c r="A4" t="s">
        <v>1</v>
      </c>
      <c r="B4" s="23"/>
      <c r="G4" t="s">
        <v>1</v>
      </c>
      <c r="H4" s="12">
        <f>$B$4</f>
        <v>0</v>
      </c>
    </row>
    <row r="5" spans="1:8" ht="12.75">
      <c r="A5" t="s">
        <v>2</v>
      </c>
      <c r="B5" s="45" t="s">
        <v>131</v>
      </c>
      <c r="G5" t="s">
        <v>2</v>
      </c>
      <c r="H5" s="12" t="str">
        <f>$B$5</f>
        <v>7A</v>
      </c>
    </row>
    <row r="6" spans="1:8" ht="12.75">
      <c r="A6" t="s">
        <v>4</v>
      </c>
      <c r="B6" t="str">
        <f>Instructor</f>
        <v>Taylor, C</v>
      </c>
      <c r="G6" t="s">
        <v>4</v>
      </c>
      <c r="H6" t="str">
        <f>$B$6</f>
        <v>Taylor, C</v>
      </c>
    </row>
    <row r="8" spans="1:7" ht="12.75">
      <c r="A8" s="3" t="s">
        <v>33</v>
      </c>
      <c r="B8" s="4" t="s">
        <v>13</v>
      </c>
      <c r="C8" s="4" t="s">
        <v>14</v>
      </c>
      <c r="D8" s="4" t="s">
        <v>15</v>
      </c>
      <c r="G8" s="3" t="s">
        <v>58</v>
      </c>
    </row>
    <row r="9" spans="1:15" ht="12.75">
      <c r="A9" s="10" t="s">
        <v>34</v>
      </c>
      <c r="B9" s="6" t="e">
        <f>(B29/B46)*60</f>
        <v>#DIV/0!</v>
      </c>
      <c r="C9" s="6" t="e">
        <f>(C29/C46)*60</f>
        <v>#DIV/0!</v>
      </c>
      <c r="D9" s="6" t="e">
        <f>(D29/D46)*60</f>
        <v>#DIV/0!</v>
      </c>
      <c r="M9" s="71" t="s">
        <v>75</v>
      </c>
      <c r="N9" s="72"/>
      <c r="O9" s="73"/>
    </row>
    <row r="10" spans="1:15" ht="12.75">
      <c r="A10" s="10" t="s">
        <v>38</v>
      </c>
      <c r="B10" s="8">
        <f>B46</f>
        <v>0</v>
      </c>
      <c r="C10" s="6"/>
      <c r="D10" s="8">
        <f>Prog6!D10+Prog7!B10</f>
        <v>0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t="s">
        <v>64</v>
      </c>
      <c r="M10" s="16" t="s">
        <v>76</v>
      </c>
      <c r="N10" t="s">
        <v>63</v>
      </c>
      <c r="O10" t="s">
        <v>64</v>
      </c>
    </row>
    <row r="11" spans="1:15" ht="12.75">
      <c r="A11" s="10" t="s">
        <v>39</v>
      </c>
      <c r="B11" s="6"/>
      <c r="C11" s="8">
        <f>C46</f>
        <v>0</v>
      </c>
      <c r="D11" s="8">
        <f>D46</f>
        <v>0</v>
      </c>
      <c r="G11" s="46"/>
      <c r="H11" s="47"/>
      <c r="I11" s="35"/>
      <c r="J11" s="48"/>
      <c r="K11">
        <f>IF(ISBLANK($H11),"",ROUND(VLOOKUP($H11,$H$97:$N$102,1+MATCH($J11,$I$96:$N$96,0),FALSE)*$I11,0))</f>
      </c>
      <c r="L11" s="25"/>
      <c r="M11" s="48"/>
      <c r="N11">
        <f aca="true" t="shared" si="0" ref="N11:N43">IF(ISBLANK($M11),"",K11)</f>
      </c>
      <c r="O11">
        <f aca="true" t="shared" si="1" ref="O11:O43">IF(ISBLANK($M11),"",L11)</f>
      </c>
    </row>
    <row r="12" spans="1:15" ht="12.75">
      <c r="A12" s="10" t="s">
        <v>40</v>
      </c>
      <c r="B12" s="6"/>
      <c r="C12" s="11"/>
      <c r="D12" s="11" t="e">
        <f>D10/D11</f>
        <v>#DIV/0!</v>
      </c>
      <c r="G12" s="49"/>
      <c r="H12" s="50"/>
      <c r="I12" s="36"/>
      <c r="J12" s="51"/>
      <c r="K12">
        <f aca="true" t="shared" si="2" ref="K12:K44">IF(ISBLANK($H12),"",ROUND(VLOOKUP($H12,$H$97:$N$102,1+MATCH($J12,$I$96:$N$96,0),FALSE)*$I12,0))</f>
      </c>
      <c r="L12" s="27"/>
      <c r="M12" s="51"/>
      <c r="N12">
        <f t="shared" si="0"/>
      </c>
      <c r="O12">
        <f t="shared" si="1"/>
      </c>
    </row>
    <row r="13" spans="1:15" ht="12.75">
      <c r="A13" s="3"/>
      <c r="B13" s="6"/>
      <c r="C13" s="6"/>
      <c r="D13" s="6"/>
      <c r="G13" s="49"/>
      <c r="H13" s="50"/>
      <c r="I13" s="36"/>
      <c r="J13" s="51"/>
      <c r="K13">
        <f t="shared" si="2"/>
      </c>
      <c r="L13" s="27"/>
      <c r="M13" s="51"/>
      <c r="N13">
        <f t="shared" si="0"/>
      </c>
      <c r="O13">
        <f t="shared" si="1"/>
      </c>
    </row>
    <row r="14" spans="1:15" ht="12.75">
      <c r="A14" s="10" t="s">
        <v>42</v>
      </c>
      <c r="B14" s="6" t="e">
        <f>(B28/B30)*100</f>
        <v>#DIV/0!</v>
      </c>
      <c r="C14" s="6" t="e">
        <f>(C28/C30)*100</f>
        <v>#DIV/0!</v>
      </c>
      <c r="D14" s="6" t="e">
        <f>(D28/D30)*100</f>
        <v>#DIV/0!</v>
      </c>
      <c r="G14" s="49"/>
      <c r="H14" s="50"/>
      <c r="I14" s="36"/>
      <c r="J14" s="51"/>
      <c r="K14">
        <f t="shared" si="2"/>
      </c>
      <c r="L14" s="27"/>
      <c r="M14" s="51"/>
      <c r="N14">
        <f t="shared" si="0"/>
      </c>
      <c r="O14">
        <f t="shared" si="1"/>
      </c>
    </row>
    <row r="15" spans="1:15" ht="12.75">
      <c r="A15" s="10" t="s">
        <v>41</v>
      </c>
      <c r="B15" s="6" t="e">
        <f>(B31/B29)*100</f>
        <v>#DIV/0!</v>
      </c>
      <c r="C15" s="6" t="e">
        <f>(C31/C29)*100</f>
        <v>#DIV/0!</v>
      </c>
      <c r="D15" s="6" t="e">
        <f>(D31/D29)*100</f>
        <v>#DIV/0!</v>
      </c>
      <c r="G15" s="49"/>
      <c r="H15" s="50"/>
      <c r="I15" s="36"/>
      <c r="J15" s="51"/>
      <c r="K15">
        <f t="shared" si="2"/>
      </c>
      <c r="L15" s="27"/>
      <c r="M15" s="51"/>
      <c r="N15">
        <f t="shared" si="0"/>
      </c>
      <c r="O15">
        <f t="shared" si="1"/>
      </c>
    </row>
    <row r="16" spans="1:15" ht="12.75">
      <c r="A16" s="10" t="s">
        <v>43</v>
      </c>
      <c r="B16" s="6" t="e">
        <f>1000*(B74/B29)</f>
        <v>#DIV/0!</v>
      </c>
      <c r="C16" s="6" t="e">
        <f>1000*(C74/C29)</f>
        <v>#DIV/0!</v>
      </c>
      <c r="D16" s="6" t="e">
        <f>1000*(D74/D29)</f>
        <v>#DIV/0!</v>
      </c>
      <c r="G16" s="27"/>
      <c r="H16" s="36"/>
      <c r="I16" s="36"/>
      <c r="J16" s="28"/>
      <c r="K16">
        <f t="shared" si="2"/>
      </c>
      <c r="L16" s="27"/>
      <c r="M16" s="28"/>
      <c r="N16">
        <f t="shared" si="0"/>
      </c>
      <c r="O16">
        <f t="shared" si="1"/>
      </c>
    </row>
    <row r="17" spans="1:15" ht="12.75">
      <c r="A17" s="10" t="s">
        <v>44</v>
      </c>
      <c r="B17" s="6" t="e">
        <f>1000*(B75/B29)</f>
        <v>#DIV/0!</v>
      </c>
      <c r="C17" s="6" t="e">
        <f>1000*(C75/C29)</f>
        <v>#DIV/0!</v>
      </c>
      <c r="D17" s="6" t="e">
        <f>1000*(D75/D29)</f>
        <v>#DIV/0!</v>
      </c>
      <c r="G17" s="27"/>
      <c r="H17" s="36"/>
      <c r="I17" s="36"/>
      <c r="J17" s="28"/>
      <c r="K17">
        <f t="shared" si="2"/>
      </c>
      <c r="L17" s="27"/>
      <c r="M17" s="28"/>
      <c r="N17">
        <f t="shared" si="0"/>
      </c>
      <c r="O17">
        <f t="shared" si="1"/>
      </c>
    </row>
    <row r="18" spans="1:15" ht="12.75">
      <c r="A18" s="10" t="s">
        <v>45</v>
      </c>
      <c r="B18" s="6">
        <f>100*IF(SUM(B58:B62)&gt;0,(SUM(B68:B72)/SUM(B58:B62)),1)</f>
        <v>100</v>
      </c>
      <c r="C18" s="6">
        <f>100*IF(SUM(C58:C62)&gt;0,(SUM(C68:C72)/SUM(C58:C62)),1)</f>
        <v>100</v>
      </c>
      <c r="D18" s="6">
        <f>100*IF(SUM(D58:D62)&gt;0,(SUM(D68:D72)/SUM(D58:D62)),1)</f>
        <v>100</v>
      </c>
      <c r="G18" s="27"/>
      <c r="H18" s="36"/>
      <c r="I18" s="36"/>
      <c r="J18" s="28"/>
      <c r="K18">
        <f t="shared" si="2"/>
      </c>
      <c r="L18" s="27"/>
      <c r="M18" s="28"/>
      <c r="N18">
        <f t="shared" si="0"/>
      </c>
      <c r="O18">
        <f t="shared" si="1"/>
      </c>
    </row>
    <row r="19" spans="1:15" ht="12.75">
      <c r="A19" s="10" t="s">
        <v>144</v>
      </c>
      <c r="B19" s="6" t="e">
        <f>100*(B39+B41)/B46</f>
        <v>#DIV/0!</v>
      </c>
      <c r="C19" s="6" t="e">
        <f>100*(C39+C41)/C46</f>
        <v>#DIV/0!</v>
      </c>
      <c r="D19" s="6" t="e">
        <f>100*(D39+D41)/D46</f>
        <v>#DIV/0!</v>
      </c>
      <c r="G19" s="27"/>
      <c r="H19" s="36"/>
      <c r="I19" s="36"/>
      <c r="J19" s="28"/>
      <c r="K19">
        <f t="shared" si="2"/>
      </c>
      <c r="L19" s="27"/>
      <c r="M19" s="28"/>
      <c r="N19">
        <f t="shared" si="0"/>
      </c>
      <c r="O19">
        <f t="shared" si="1"/>
      </c>
    </row>
    <row r="20" spans="1:15" ht="12.75">
      <c r="A20" s="10" t="s">
        <v>145</v>
      </c>
      <c r="B20" s="6" t="e">
        <f>100*(B42+B43)/B46</f>
        <v>#DIV/0!</v>
      </c>
      <c r="C20" s="6" t="e">
        <f>100*(C42+C43)/C46</f>
        <v>#DIV/0!</v>
      </c>
      <c r="D20" s="6" t="e">
        <f>100*(D42+D43)/D46</f>
        <v>#DIV/0!</v>
      </c>
      <c r="G20" s="27"/>
      <c r="H20" s="36"/>
      <c r="I20" s="36"/>
      <c r="J20" s="28"/>
      <c r="K20">
        <f t="shared" si="2"/>
      </c>
      <c r="L20" s="27"/>
      <c r="M20" s="28"/>
      <c r="N20">
        <f t="shared" si="0"/>
      </c>
      <c r="O20">
        <f t="shared" si="1"/>
      </c>
    </row>
    <row r="21" spans="1:15" ht="12.75">
      <c r="A21" s="10" t="s">
        <v>146</v>
      </c>
      <c r="B21" s="11" t="e">
        <f>B19/B20</f>
        <v>#DIV/0!</v>
      </c>
      <c r="C21" s="11" t="e">
        <f>C19/C20</f>
        <v>#DIV/0!</v>
      </c>
      <c r="D21" s="11" t="e">
        <f>D19/D20</f>
        <v>#DIV/0!</v>
      </c>
      <c r="G21" s="27"/>
      <c r="H21" s="36"/>
      <c r="I21" s="36"/>
      <c r="J21" s="28"/>
      <c r="K21">
        <f t="shared" si="2"/>
      </c>
      <c r="L21" s="27"/>
      <c r="M21" s="28"/>
      <c r="N21">
        <f t="shared" si="0"/>
      </c>
      <c r="O21">
        <f t="shared" si="1"/>
      </c>
    </row>
    <row r="22" spans="7:15" ht="12.75">
      <c r="G22" s="27"/>
      <c r="H22" s="36"/>
      <c r="I22" s="36"/>
      <c r="J22" s="28"/>
      <c r="K22">
        <f t="shared" si="2"/>
      </c>
      <c r="L22" s="27"/>
      <c r="M22" s="28"/>
      <c r="N22">
        <f t="shared" si="0"/>
      </c>
      <c r="O22">
        <f t="shared" si="1"/>
      </c>
    </row>
    <row r="23" spans="1:15" ht="12.75">
      <c r="A23" s="3" t="s">
        <v>22</v>
      </c>
      <c r="B23" s="4" t="s">
        <v>13</v>
      </c>
      <c r="C23" s="4" t="s">
        <v>14</v>
      </c>
      <c r="D23" s="4" t="s">
        <v>15</v>
      </c>
      <c r="G23" s="27"/>
      <c r="H23" s="36"/>
      <c r="I23" s="36"/>
      <c r="J23" s="28"/>
      <c r="K23">
        <f t="shared" si="2"/>
      </c>
      <c r="L23" s="27"/>
      <c r="M23" s="28"/>
      <c r="N23">
        <f t="shared" si="0"/>
      </c>
      <c r="O23">
        <f t="shared" si="1"/>
      </c>
    </row>
    <row r="24" spans="1:15" ht="12.75">
      <c r="A24" t="s">
        <v>23</v>
      </c>
      <c r="B24" s="25">
        <v>0</v>
      </c>
      <c r="C24" s="26">
        <v>0</v>
      </c>
      <c r="G24" s="27"/>
      <c r="H24" s="36"/>
      <c r="I24" s="36"/>
      <c r="J24" s="28"/>
      <c r="K24">
        <f t="shared" si="2"/>
      </c>
      <c r="L24" s="27"/>
      <c r="M24" s="28"/>
      <c r="N24">
        <f t="shared" si="0"/>
      </c>
      <c r="O24">
        <f t="shared" si="1"/>
      </c>
    </row>
    <row r="25" spans="1:15" ht="12.75">
      <c r="A25" t="s">
        <v>24</v>
      </c>
      <c r="B25" s="27">
        <v>0</v>
      </c>
      <c r="C25" s="28">
        <v>0</v>
      </c>
      <c r="G25" s="27"/>
      <c r="H25" s="36"/>
      <c r="I25" s="36"/>
      <c r="J25" s="28"/>
      <c r="K25">
        <f t="shared" si="2"/>
      </c>
      <c r="L25" s="27"/>
      <c r="M25" s="28"/>
      <c r="N25">
        <f t="shared" si="0"/>
      </c>
      <c r="O25">
        <f t="shared" si="1"/>
      </c>
    </row>
    <row r="26" spans="1:15" ht="12.75">
      <c r="A26" t="s">
        <v>25</v>
      </c>
      <c r="B26" s="29">
        <v>0</v>
      </c>
      <c r="C26" s="30">
        <v>0</v>
      </c>
      <c r="G26" s="27"/>
      <c r="H26" s="36"/>
      <c r="I26" s="36"/>
      <c r="J26" s="28"/>
      <c r="K26">
        <f t="shared" si="2"/>
      </c>
      <c r="L26" s="27"/>
      <c r="M26" s="28"/>
      <c r="N26">
        <f t="shared" si="0"/>
      </c>
      <c r="O26">
        <f t="shared" si="1"/>
      </c>
    </row>
    <row r="27" spans="1:15" ht="12.75">
      <c r="A27" t="s">
        <v>26</v>
      </c>
      <c r="B27" s="2">
        <f>B29-B26</f>
        <v>0</v>
      </c>
      <c r="C27">
        <f>C30-C24+C25-C28</f>
        <v>0</v>
      </c>
      <c r="G27" s="27"/>
      <c r="H27" s="36"/>
      <c r="I27" s="36"/>
      <c r="J27" s="28"/>
      <c r="K27">
        <f t="shared" si="2"/>
      </c>
      <c r="L27" s="27"/>
      <c r="M27" s="28"/>
      <c r="N27">
        <f t="shared" si="0"/>
      </c>
      <c r="O27">
        <f t="shared" si="1"/>
      </c>
    </row>
    <row r="28" spans="1:15" ht="12.75">
      <c r="A28" t="s">
        <v>27</v>
      </c>
      <c r="B28" s="31"/>
      <c r="C28" s="32"/>
      <c r="D28">
        <f>Prog6!D28+Prog7!C28</f>
        <v>0</v>
      </c>
      <c r="G28" s="27"/>
      <c r="H28" s="36"/>
      <c r="I28" s="36"/>
      <c r="J28" s="28"/>
      <c r="K28">
        <f t="shared" si="2"/>
      </c>
      <c r="L28" s="27"/>
      <c r="M28" s="28"/>
      <c r="N28">
        <f t="shared" si="0"/>
      </c>
      <c r="O28">
        <f t="shared" si="1"/>
      </c>
    </row>
    <row r="29" spans="1:15" ht="12.75">
      <c r="A29" t="s">
        <v>28</v>
      </c>
      <c r="B29">
        <f>B114</f>
        <v>0</v>
      </c>
      <c r="C29">
        <f>C27+C26</f>
        <v>0</v>
      </c>
      <c r="D29">
        <f>Prog6!D29+Prog7!C29</f>
        <v>0</v>
      </c>
      <c r="G29" s="27"/>
      <c r="H29" s="36"/>
      <c r="I29" s="36"/>
      <c r="J29" s="28"/>
      <c r="K29">
        <f t="shared" si="2"/>
      </c>
      <c r="L29" s="27"/>
      <c r="M29" s="28"/>
      <c r="N29">
        <f t="shared" si="0"/>
      </c>
      <c r="O29">
        <f t="shared" si="1"/>
      </c>
    </row>
    <row r="30" spans="1:15" ht="12.75">
      <c r="A30" t="s">
        <v>29</v>
      </c>
      <c r="B30">
        <f>B29+B24-B26-B25+B28</f>
        <v>0</v>
      </c>
      <c r="C30" s="34"/>
      <c r="D30">
        <f>Prog6!D30+Prog7!C30</f>
        <v>0</v>
      </c>
      <c r="G30" s="27"/>
      <c r="H30" s="36"/>
      <c r="I30" s="36"/>
      <c r="J30" s="28"/>
      <c r="K30">
        <f t="shared" si="2"/>
      </c>
      <c r="L30" s="27"/>
      <c r="M30" s="28"/>
      <c r="N30">
        <f t="shared" si="0"/>
      </c>
      <c r="O30">
        <f t="shared" si="1"/>
      </c>
    </row>
    <row r="31" spans="1:15" ht="12.75">
      <c r="A31" t="s">
        <v>30</v>
      </c>
      <c r="B31" s="31"/>
      <c r="C31" s="30"/>
      <c r="D31">
        <f>Prog6!D31+Prog7!C31</f>
        <v>0</v>
      </c>
      <c r="G31" s="27"/>
      <c r="H31" s="36"/>
      <c r="I31" s="36"/>
      <c r="J31" s="28"/>
      <c r="K31">
        <f t="shared" si="2"/>
      </c>
      <c r="L31" s="27"/>
      <c r="M31" s="28"/>
      <c r="N31">
        <f t="shared" si="0"/>
      </c>
      <c r="O31">
        <f t="shared" si="1"/>
      </c>
    </row>
    <row r="32" spans="7:15" ht="12.75">
      <c r="G32" s="27"/>
      <c r="H32" s="36"/>
      <c r="I32" s="36"/>
      <c r="J32" s="28"/>
      <c r="K32">
        <f t="shared" si="2"/>
      </c>
      <c r="L32" s="27"/>
      <c r="M32" s="28"/>
      <c r="N32">
        <f t="shared" si="0"/>
      </c>
      <c r="O32">
        <f t="shared" si="1"/>
      </c>
    </row>
    <row r="33" spans="1:15" ht="12.75">
      <c r="A33" t="s">
        <v>35</v>
      </c>
      <c r="B33">
        <f>B105</f>
        <v>0</v>
      </c>
      <c r="G33" s="27"/>
      <c r="H33" s="36"/>
      <c r="I33" s="36"/>
      <c r="J33" s="28"/>
      <c r="K33">
        <f t="shared" si="2"/>
      </c>
      <c r="L33" s="27"/>
      <c r="M33" s="28"/>
      <c r="N33">
        <f t="shared" si="0"/>
      </c>
      <c r="O33">
        <f t="shared" si="1"/>
      </c>
    </row>
    <row r="34" spans="7:15" ht="12.75">
      <c r="G34" s="27"/>
      <c r="H34" s="36"/>
      <c r="I34" s="36"/>
      <c r="J34" s="28"/>
      <c r="K34">
        <f t="shared" si="2"/>
      </c>
      <c r="L34" s="27"/>
      <c r="M34" s="28"/>
      <c r="N34">
        <f t="shared" si="0"/>
      </c>
      <c r="O34">
        <f t="shared" si="1"/>
      </c>
    </row>
    <row r="35" spans="7:15" ht="12.75">
      <c r="G35" s="27"/>
      <c r="H35" s="36"/>
      <c r="I35" s="36"/>
      <c r="J35" s="28"/>
      <c r="K35">
        <f t="shared" si="2"/>
      </c>
      <c r="L35" s="27"/>
      <c r="M35" s="28"/>
      <c r="N35">
        <f t="shared" si="0"/>
      </c>
      <c r="O35">
        <f t="shared" si="1"/>
      </c>
    </row>
    <row r="36" spans="1:15" ht="12.75">
      <c r="A36" s="3" t="s">
        <v>5</v>
      </c>
      <c r="B36" s="4" t="s">
        <v>13</v>
      </c>
      <c r="C36" s="4" t="s">
        <v>14</v>
      </c>
      <c r="D36" s="4" t="s">
        <v>15</v>
      </c>
      <c r="E36" s="4" t="s">
        <v>16</v>
      </c>
      <c r="F36" s="4"/>
      <c r="G36" s="27"/>
      <c r="H36" s="36"/>
      <c r="I36" s="36"/>
      <c r="J36" s="28"/>
      <c r="K36">
        <f t="shared" si="2"/>
      </c>
      <c r="L36" s="27"/>
      <c r="M36" s="28"/>
      <c r="N36">
        <f t="shared" si="0"/>
      </c>
      <c r="O36">
        <f t="shared" si="1"/>
      </c>
    </row>
    <row r="37" spans="1:15" ht="12.75">
      <c r="A37" t="s">
        <v>6</v>
      </c>
      <c r="B37" s="25"/>
      <c r="C37" s="26"/>
      <c r="D37">
        <f>Prog6!D37+Prog7!C37</f>
        <v>0</v>
      </c>
      <c r="E37" s="6" t="e">
        <f aca="true" t="shared" si="3" ref="E37:E44">100*D37/$D$46</f>
        <v>#DIV/0!</v>
      </c>
      <c r="F37" s="6"/>
      <c r="G37" s="27"/>
      <c r="H37" s="36"/>
      <c r="I37" s="36"/>
      <c r="J37" s="28"/>
      <c r="K37">
        <f t="shared" si="2"/>
      </c>
      <c r="L37" s="27"/>
      <c r="M37" s="28"/>
      <c r="N37">
        <f t="shared" si="0"/>
      </c>
      <c r="O37">
        <f t="shared" si="1"/>
      </c>
    </row>
    <row r="38" spans="1:15" ht="12.75">
      <c r="A38" t="s">
        <v>7</v>
      </c>
      <c r="B38" s="27"/>
      <c r="C38" s="28"/>
      <c r="D38">
        <f>Prog6!D38+Prog7!C38</f>
        <v>0</v>
      </c>
      <c r="E38" s="6" t="e">
        <f t="shared" si="3"/>
        <v>#DIV/0!</v>
      </c>
      <c r="F38" s="6"/>
      <c r="G38" s="27"/>
      <c r="H38" s="36"/>
      <c r="I38" s="36"/>
      <c r="J38" s="28"/>
      <c r="K38">
        <f t="shared" si="2"/>
      </c>
      <c r="L38" s="27"/>
      <c r="M38" s="28"/>
      <c r="N38">
        <f t="shared" si="0"/>
      </c>
      <c r="O38">
        <f t="shared" si="1"/>
      </c>
    </row>
    <row r="39" spans="1:15" ht="12.75">
      <c r="A39" t="s">
        <v>46</v>
      </c>
      <c r="B39" s="27"/>
      <c r="C39" s="28"/>
      <c r="D39">
        <f>Prog6!D39+Prog7!C39</f>
        <v>0</v>
      </c>
      <c r="E39" s="6" t="e">
        <f t="shared" si="3"/>
        <v>#DIV/0!</v>
      </c>
      <c r="F39" s="6"/>
      <c r="G39" s="27"/>
      <c r="H39" s="36"/>
      <c r="I39" s="36"/>
      <c r="J39" s="28"/>
      <c r="K39">
        <f t="shared" si="2"/>
      </c>
      <c r="L39" s="27"/>
      <c r="M39" s="28"/>
      <c r="N39">
        <f t="shared" si="0"/>
      </c>
      <c r="O39">
        <f t="shared" si="1"/>
      </c>
    </row>
    <row r="40" spans="1:15" ht="12.75">
      <c r="A40" t="s">
        <v>8</v>
      </c>
      <c r="B40" s="27"/>
      <c r="C40" s="28"/>
      <c r="D40">
        <f>Prog6!D40+Prog7!C40</f>
        <v>0</v>
      </c>
      <c r="E40" s="6" t="e">
        <f t="shared" si="3"/>
        <v>#DIV/0!</v>
      </c>
      <c r="F40" s="6"/>
      <c r="G40" s="27"/>
      <c r="H40" s="36"/>
      <c r="I40" s="36"/>
      <c r="J40" s="28"/>
      <c r="K40">
        <f t="shared" si="2"/>
      </c>
      <c r="L40" s="27"/>
      <c r="M40" s="28"/>
      <c r="N40">
        <f t="shared" si="0"/>
      </c>
      <c r="O40">
        <f t="shared" si="1"/>
      </c>
    </row>
    <row r="41" spans="1:15" ht="12.75">
      <c r="A41" t="s">
        <v>47</v>
      </c>
      <c r="B41" s="27"/>
      <c r="C41" s="28"/>
      <c r="D41">
        <f>Prog6!D41+Prog7!C41</f>
        <v>0</v>
      </c>
      <c r="E41" s="6" t="e">
        <f t="shared" si="3"/>
        <v>#DIV/0!</v>
      </c>
      <c r="F41" s="6"/>
      <c r="G41" s="27"/>
      <c r="H41" s="36"/>
      <c r="I41" s="36"/>
      <c r="J41" s="28"/>
      <c r="K41">
        <f t="shared" si="2"/>
      </c>
      <c r="L41" s="27"/>
      <c r="M41" s="28"/>
      <c r="N41">
        <f t="shared" si="0"/>
      </c>
      <c r="O41">
        <f t="shared" si="1"/>
      </c>
    </row>
    <row r="42" spans="1:15" ht="12.75">
      <c r="A42" t="s">
        <v>9</v>
      </c>
      <c r="B42" s="27"/>
      <c r="C42" s="28"/>
      <c r="D42">
        <f>Prog6!D42+Prog7!C42</f>
        <v>0</v>
      </c>
      <c r="E42" s="6" t="e">
        <f t="shared" si="3"/>
        <v>#DIV/0!</v>
      </c>
      <c r="F42" s="6"/>
      <c r="G42" s="27"/>
      <c r="H42" s="36"/>
      <c r="I42" s="36"/>
      <c r="J42" s="28"/>
      <c r="K42">
        <f t="shared" si="2"/>
      </c>
      <c r="L42" s="27"/>
      <c r="M42" s="28"/>
      <c r="N42">
        <f t="shared" si="0"/>
      </c>
      <c r="O42">
        <f t="shared" si="1"/>
      </c>
    </row>
    <row r="43" spans="1:15" ht="12.75">
      <c r="A43" t="s">
        <v>10</v>
      </c>
      <c r="B43" s="27"/>
      <c r="C43" s="28"/>
      <c r="D43">
        <f>Prog6!D43+Prog7!C43</f>
        <v>0</v>
      </c>
      <c r="E43" s="6" t="e">
        <f t="shared" si="3"/>
        <v>#DIV/0!</v>
      </c>
      <c r="F43" s="6"/>
      <c r="G43" s="27"/>
      <c r="H43" s="36"/>
      <c r="I43" s="36"/>
      <c r="J43" s="28"/>
      <c r="K43">
        <f t="shared" si="2"/>
      </c>
      <c r="L43" s="27"/>
      <c r="M43" s="28"/>
      <c r="N43">
        <f t="shared" si="0"/>
      </c>
      <c r="O43">
        <f t="shared" si="1"/>
      </c>
    </row>
    <row r="44" spans="1:13" ht="12.75">
      <c r="A44" t="s">
        <v>11</v>
      </c>
      <c r="B44" s="29"/>
      <c r="C44" s="30"/>
      <c r="D44">
        <f>Prog6!D44+Prog7!C44</f>
        <v>0</v>
      </c>
      <c r="E44" s="6" t="e">
        <f t="shared" si="3"/>
        <v>#DIV/0!</v>
      </c>
      <c r="F44" s="6"/>
      <c r="G44" s="29"/>
      <c r="H44" s="37"/>
      <c r="I44" s="37"/>
      <c r="J44" s="30"/>
      <c r="K44">
        <f t="shared" si="2"/>
      </c>
      <c r="L44" s="29"/>
      <c r="M44" s="30"/>
    </row>
    <row r="45" spans="1:6" ht="12.75">
      <c r="A45" s="1" t="s">
        <v>116</v>
      </c>
      <c r="B45" s="33"/>
      <c r="C45" s="13"/>
      <c r="E45" s="6"/>
      <c r="F45" s="6"/>
    </row>
    <row r="46" spans="1:15" ht="12.75">
      <c r="A46" s="1" t="s">
        <v>12</v>
      </c>
      <c r="B46">
        <f>SUM(B37:B45)</f>
        <v>0</v>
      </c>
      <c r="C46">
        <f>SUM(C37:C44)</f>
        <v>0</v>
      </c>
      <c r="D46">
        <f>SUM(D37:D44)</f>
        <v>0</v>
      </c>
      <c r="E46" s="6" t="e">
        <f>SUM(E37:E44)</f>
        <v>#DIV/0!</v>
      </c>
      <c r="F46" s="6"/>
      <c r="G46" t="s">
        <v>74</v>
      </c>
      <c r="K46">
        <f>SUM(K11:K44)</f>
        <v>0</v>
      </c>
      <c r="L46">
        <f>SUM(L11:L44)</f>
        <v>0</v>
      </c>
      <c r="N46">
        <f>SUM(N11:N44)</f>
        <v>0</v>
      </c>
      <c r="O46">
        <f>SUM(O11:O44)</f>
        <v>0</v>
      </c>
    </row>
    <row r="47" spans="1:6" ht="12.75">
      <c r="A47" s="1"/>
      <c r="E47" s="6"/>
      <c r="F47" s="6"/>
    </row>
    <row r="48" spans="1:6" ht="12.75">
      <c r="A48" s="1" t="s">
        <v>122</v>
      </c>
      <c r="B48">
        <f>$C$110</f>
        <v>0</v>
      </c>
      <c r="E48" s="6"/>
      <c r="F48" s="6"/>
    </row>
    <row r="50" spans="1:10" ht="12.75">
      <c r="A50" t="str">
        <f>CourseNum</f>
        <v>CS-286: Algorithms</v>
      </c>
      <c r="B50" t="str">
        <f>CourseTerm</f>
        <v>Spring 2001</v>
      </c>
      <c r="D50" t="s">
        <v>56</v>
      </c>
      <c r="G50" t="str">
        <f>CourseNum</f>
        <v>CS-286: Algorithms</v>
      </c>
      <c r="H50" t="str">
        <f>CourseTerm</f>
        <v>Spring 2001</v>
      </c>
      <c r="J50" t="s">
        <v>109</v>
      </c>
    </row>
    <row r="52" spans="1:8" ht="12.75">
      <c r="A52" t="s">
        <v>0</v>
      </c>
      <c r="B52" s="9" t="str">
        <f>$B$3</f>
        <v>Student Name Here</v>
      </c>
      <c r="G52" t="s">
        <v>0</v>
      </c>
      <c r="H52" s="9" t="str">
        <f>$B$3</f>
        <v>Student Name Here</v>
      </c>
    </row>
    <row r="53" spans="1:8" ht="12.75">
      <c r="A53" t="s">
        <v>1</v>
      </c>
      <c r="B53" s="12">
        <f>$B$4</f>
        <v>0</v>
      </c>
      <c r="G53" t="s">
        <v>1</v>
      </c>
      <c r="H53" s="12">
        <f>$B$4</f>
        <v>0</v>
      </c>
    </row>
    <row r="54" spans="1:8" ht="12.75">
      <c r="A54" t="s">
        <v>2</v>
      </c>
      <c r="B54" s="12" t="str">
        <f>$B$5</f>
        <v>7A</v>
      </c>
      <c r="G54" t="s">
        <v>2</v>
      </c>
      <c r="H54" s="12" t="str">
        <f>$B$5</f>
        <v>7A</v>
      </c>
    </row>
    <row r="55" spans="1:8" ht="12.75">
      <c r="A55" t="s">
        <v>4</v>
      </c>
      <c r="B55" t="str">
        <f>$B$6</f>
        <v>Taylor, C</v>
      </c>
      <c r="G55" t="s">
        <v>4</v>
      </c>
      <c r="H55" t="str">
        <f>$B$6</f>
        <v>Taylor, C</v>
      </c>
    </row>
    <row r="57" spans="1:7" ht="12.75">
      <c r="A57" s="3" t="s">
        <v>18</v>
      </c>
      <c r="B57" s="4" t="s">
        <v>13</v>
      </c>
      <c r="C57" s="4" t="s">
        <v>14</v>
      </c>
      <c r="D57" s="4" t="s">
        <v>15</v>
      </c>
      <c r="E57" s="4" t="s">
        <v>16</v>
      </c>
      <c r="G57" s="3" t="s">
        <v>88</v>
      </c>
    </row>
    <row r="58" spans="1:15" ht="12.75">
      <c r="A58" t="s">
        <v>6</v>
      </c>
      <c r="B58" s="25"/>
      <c r="C58" s="26"/>
      <c r="D58">
        <f>Prog6!D58+Prog7!C58</f>
        <v>0</v>
      </c>
      <c r="E58" s="6" t="e">
        <f aca="true" t="shared" si="4" ref="E58:E64">100*D58/$D$65</f>
        <v>#DIV/0!</v>
      </c>
      <c r="F58" s="6"/>
      <c r="G58" s="4" t="s">
        <v>89</v>
      </c>
      <c r="H58" s="4" t="s">
        <v>90</v>
      </c>
      <c r="I58" s="4" t="s">
        <v>91</v>
      </c>
      <c r="J58" s="4" t="s">
        <v>92</v>
      </c>
      <c r="K58" s="4" t="s">
        <v>99</v>
      </c>
      <c r="L58" s="21" t="s">
        <v>167</v>
      </c>
      <c r="M58" s="21" t="s">
        <v>168</v>
      </c>
      <c r="N58" s="21" t="s">
        <v>169</v>
      </c>
      <c r="O58" s="21" t="s">
        <v>170</v>
      </c>
    </row>
    <row r="59" spans="1:15" ht="12.75">
      <c r="A59" t="s">
        <v>7</v>
      </c>
      <c r="B59" s="27"/>
      <c r="C59" s="28"/>
      <c r="D59">
        <f>Prog6!D59+Prog7!C59</f>
        <v>0</v>
      </c>
      <c r="E59" s="6" t="e">
        <f t="shared" si="4"/>
        <v>#DIV/0!</v>
      </c>
      <c r="F59" s="6"/>
      <c r="G59" s="15" t="str">
        <f>Prog1!$B$5</f>
        <v>1A</v>
      </c>
      <c r="H59">
        <f>IF(Prog1!$B$33&gt;0,Prog1!$B$33,"")</f>
      </c>
      <c r="I59">
        <f>IF(Prog1!$B$29&gt;0,Prog1!$B$29,"")</f>
      </c>
      <c r="J59">
        <f>IF(Prog1!$C$29&gt;0,Prog1!$C$29,"")</f>
      </c>
      <c r="K59">
        <f>IF(Prog1!$C$46&gt;0,Prog1!$C$46,"")</f>
      </c>
      <c r="L59">
        <f aca="true" t="shared" si="5" ref="L59:L64">IF(AND(ISNUMBER($H59),ISNUMBER($J59)),1,0)</f>
        <v>0</v>
      </c>
      <c r="M59">
        <f aca="true" t="shared" si="6" ref="M59:M64">IF(AND(ISNUMBER($H59),ISNUMBER($K59)),1,0)</f>
        <v>0</v>
      </c>
      <c r="N59">
        <f aca="true" t="shared" si="7" ref="N59:N64">IF(AND(ISNUMBER($I59),ISNUMBER($K59)),1,0)</f>
        <v>0</v>
      </c>
      <c r="O59">
        <f aca="true" t="shared" si="8" ref="O59:O64">IF(AND(ISNUMBER($J59),ISNUMBER($K59)),1,0)</f>
        <v>0</v>
      </c>
    </row>
    <row r="60" spans="1:15" ht="12.75">
      <c r="A60" t="s">
        <v>46</v>
      </c>
      <c r="B60" s="27"/>
      <c r="C60" s="28"/>
      <c r="D60">
        <f>Prog6!D60+Prog7!C60</f>
        <v>0</v>
      </c>
      <c r="E60" s="6" t="e">
        <f t="shared" si="4"/>
        <v>#DIV/0!</v>
      </c>
      <c r="F60" s="6"/>
      <c r="G60" s="15" t="str">
        <f>Prog2!$B$5</f>
        <v>2A</v>
      </c>
      <c r="H60">
        <f>IF(Prog2!$B$33&gt;0,Prog2!$B$33,"")</f>
      </c>
      <c r="I60">
        <f>IF(Prog2!$B$29&gt;0,Prog2!$B$29,"")</f>
      </c>
      <c r="J60">
        <f>IF(Prog2!$C$29&gt;0,Prog2!$C$29,"")</f>
      </c>
      <c r="K60">
        <f>IF(Prog2!$C$46&gt;0,Prog2!$C$46,"")</f>
      </c>
      <c r="L60">
        <f t="shared" si="5"/>
        <v>0</v>
      </c>
      <c r="M60">
        <f t="shared" si="6"/>
        <v>0</v>
      </c>
      <c r="N60">
        <f t="shared" si="7"/>
        <v>0</v>
      </c>
      <c r="O60">
        <f t="shared" si="8"/>
        <v>0</v>
      </c>
    </row>
    <row r="61" spans="1:15" ht="12.75">
      <c r="A61" t="s">
        <v>8</v>
      </c>
      <c r="B61" s="27"/>
      <c r="C61" s="28"/>
      <c r="D61">
        <f>Prog6!D61+Prog7!C61</f>
        <v>0</v>
      </c>
      <c r="E61" s="6" t="e">
        <f t="shared" si="4"/>
        <v>#DIV/0!</v>
      </c>
      <c r="F61" s="6"/>
      <c r="G61" s="15" t="str">
        <f>Prog3!$B$5</f>
        <v>3A</v>
      </c>
      <c r="H61">
        <f>IF(Prog3!$B$33&gt;0,Prog3!$B$33,"")</f>
      </c>
      <c r="I61">
        <f>IF(Prog3!$B$29&gt;0,Prog3!$B$29,"")</f>
      </c>
      <c r="J61">
        <f>IF(Prog3!$C$29&gt;0,Prog3!$C$29,"")</f>
      </c>
      <c r="K61">
        <f>IF(Prog3!$C$46&gt;0,Prog3!$C$46,"")</f>
      </c>
      <c r="L61">
        <f t="shared" si="5"/>
        <v>0</v>
      </c>
      <c r="M61">
        <f t="shared" si="6"/>
        <v>0</v>
      </c>
      <c r="N61">
        <f t="shared" si="7"/>
        <v>0</v>
      </c>
      <c r="O61">
        <f t="shared" si="8"/>
        <v>0</v>
      </c>
    </row>
    <row r="62" spans="1:15" ht="12.75">
      <c r="A62" t="s">
        <v>47</v>
      </c>
      <c r="B62" s="27"/>
      <c r="C62" s="28"/>
      <c r="D62">
        <f>Prog6!D62+Prog7!C62</f>
        <v>0</v>
      </c>
      <c r="E62" s="6" t="e">
        <f t="shared" si="4"/>
        <v>#DIV/0!</v>
      </c>
      <c r="F62" s="6"/>
      <c r="G62" s="15" t="str">
        <f>Prog4!$B$5</f>
        <v>4A</v>
      </c>
      <c r="H62">
        <f>IF(Prog4!$B$33&gt;0,Prog4!$B$33,"")</f>
      </c>
      <c r="I62">
        <f>IF(Prog4!$B$29&gt;0,Prog4!$B$29,"")</f>
      </c>
      <c r="J62">
        <f>IF(Prog4!$C$29&gt;0,Prog4!$C$29,"")</f>
      </c>
      <c r="K62">
        <f>IF(Prog4!$C$46&gt;0,Prog4!$C$46,"")</f>
      </c>
      <c r="L62">
        <f t="shared" si="5"/>
        <v>0</v>
      </c>
      <c r="M62">
        <f t="shared" si="6"/>
        <v>0</v>
      </c>
      <c r="N62">
        <f t="shared" si="7"/>
        <v>0</v>
      </c>
      <c r="O62">
        <f t="shared" si="8"/>
        <v>0</v>
      </c>
    </row>
    <row r="63" spans="1:15" ht="12.75">
      <c r="A63" t="s">
        <v>9</v>
      </c>
      <c r="B63" s="27"/>
      <c r="C63" s="28"/>
      <c r="D63">
        <f>Prog6!D63+Prog7!C63</f>
        <v>0</v>
      </c>
      <c r="E63" s="6" t="e">
        <f t="shared" si="4"/>
        <v>#DIV/0!</v>
      </c>
      <c r="F63" s="6"/>
      <c r="G63" s="15" t="str">
        <f>Prog5!$B$5</f>
        <v>5A</v>
      </c>
      <c r="H63">
        <f>IF(Prog5!$B$33&gt;0,Prog5!$B$33,"")</f>
      </c>
      <c r="I63">
        <f>IF(Prog5!$B$29&gt;0,Prog5!$B$29,"")</f>
      </c>
      <c r="J63">
        <f>IF(Prog5!$C$29&gt;0,Prog5!$C$29,"")</f>
      </c>
      <c r="K63">
        <f>IF(Prog5!$C$46&gt;0,Prog5!$C$46,"")</f>
      </c>
      <c r="L63">
        <f t="shared" si="5"/>
        <v>0</v>
      </c>
      <c r="M63">
        <f t="shared" si="6"/>
        <v>0</v>
      </c>
      <c r="N63">
        <f t="shared" si="7"/>
        <v>0</v>
      </c>
      <c r="O63">
        <f t="shared" si="8"/>
        <v>0</v>
      </c>
    </row>
    <row r="64" spans="1:15" ht="12.75">
      <c r="A64" t="s">
        <v>10</v>
      </c>
      <c r="B64" s="29"/>
      <c r="C64" s="30"/>
      <c r="D64">
        <f>Prog6!D64+Prog7!C64</f>
        <v>0</v>
      </c>
      <c r="E64" s="6" t="e">
        <f t="shared" si="4"/>
        <v>#DIV/0!</v>
      </c>
      <c r="F64" s="6"/>
      <c r="G64" s="15" t="str">
        <f>Prog6!$B$5</f>
        <v>6A</v>
      </c>
      <c r="H64">
        <f>IF(Prog6!$B$33&gt;0,Prog6!$B$33,"")</f>
      </c>
      <c r="I64">
        <f>IF(Prog6!$B$29&gt;0,Prog6!$B$29,"")</f>
      </c>
      <c r="J64">
        <f>IF(Prog6!$C$29&gt;0,Prog6!$C$29,"")</f>
      </c>
      <c r="K64">
        <f>IF(Prog6!$C$46&gt;0,Prog6!$C$46,"")</f>
      </c>
      <c r="L64">
        <f t="shared" si="5"/>
        <v>0</v>
      </c>
      <c r="M64">
        <f t="shared" si="6"/>
        <v>0</v>
      </c>
      <c r="N64">
        <f t="shared" si="7"/>
        <v>0</v>
      </c>
      <c r="O64">
        <f t="shared" si="8"/>
        <v>0</v>
      </c>
    </row>
    <row r="65" spans="1:6" ht="12.75">
      <c r="A65" s="1" t="s">
        <v>19</v>
      </c>
      <c r="B65">
        <f>SUM(B57:B64)</f>
        <v>0</v>
      </c>
      <c r="C65">
        <f>SUM(C57:C64)</f>
        <v>0</v>
      </c>
      <c r="D65" s="8">
        <f>SUM(D58:D64)</f>
        <v>0</v>
      </c>
      <c r="E65" s="8" t="e">
        <f>SUM(E58:E64)</f>
        <v>#DIV/0!</v>
      </c>
      <c r="F65" s="8"/>
    </row>
    <row r="67" spans="1:5" ht="12.75">
      <c r="A67" s="3" t="s">
        <v>20</v>
      </c>
      <c r="B67" s="4" t="s">
        <v>13</v>
      </c>
      <c r="C67" s="4" t="s">
        <v>14</v>
      </c>
      <c r="D67" s="4" t="s">
        <v>15</v>
      </c>
      <c r="E67" s="4" t="s">
        <v>16</v>
      </c>
    </row>
    <row r="68" spans="1:6" ht="12.75">
      <c r="A68" t="s">
        <v>6</v>
      </c>
      <c r="B68" s="25"/>
      <c r="C68" s="26"/>
      <c r="D68">
        <f>Prog6!D68+Prog7!C68</f>
        <v>0</v>
      </c>
      <c r="E68" s="6" t="e">
        <f aca="true" t="shared" si="9" ref="E68:E74">100*D68/$D$75</f>
        <v>#DIV/0!</v>
      </c>
      <c r="F68" s="6"/>
    </row>
    <row r="69" spans="1:6" ht="12.75">
      <c r="A69" t="s">
        <v>7</v>
      </c>
      <c r="B69" s="27"/>
      <c r="C69" s="28"/>
      <c r="D69">
        <f>Prog6!D69+Prog7!C69</f>
        <v>0</v>
      </c>
      <c r="E69" s="6" t="e">
        <f t="shared" si="9"/>
        <v>#DIV/0!</v>
      </c>
      <c r="F69" s="6"/>
    </row>
    <row r="70" spans="1:10" ht="12.75">
      <c r="A70" t="s">
        <v>46</v>
      </c>
      <c r="B70" s="27"/>
      <c r="C70" s="28"/>
      <c r="D70">
        <f>Prog6!D70+Prog7!C70</f>
        <v>0</v>
      </c>
      <c r="E70" s="6" t="e">
        <f t="shared" si="9"/>
        <v>#DIV/0!</v>
      </c>
      <c r="F70" s="6"/>
      <c r="H70" s="1" t="s">
        <v>93</v>
      </c>
      <c r="I70" s="1" t="s">
        <v>94</v>
      </c>
      <c r="J70" s="1" t="s">
        <v>98</v>
      </c>
    </row>
    <row r="71" spans="1:10" ht="12.75">
      <c r="A71" t="s">
        <v>8</v>
      </c>
      <c r="B71" s="27"/>
      <c r="C71" s="28"/>
      <c r="D71">
        <f>Prog6!D71+Prog7!C71</f>
        <v>0</v>
      </c>
      <c r="E71" s="6" t="e">
        <f t="shared" si="9"/>
        <v>#DIV/0!</v>
      </c>
      <c r="F71" s="6"/>
      <c r="G71" s="17" t="s">
        <v>95</v>
      </c>
      <c r="H71" s="11" t="e">
        <f>INTERCEPT($J$59:$J$68,$H$59:$H$68)</f>
        <v>#DIV/0!</v>
      </c>
      <c r="I71" s="11" t="e">
        <f>SLOPE($J$59:$J$68,$H$59:$H$68)</f>
        <v>#DIV/0!</v>
      </c>
      <c r="J71" s="11" t="e">
        <f>CORREL($J$59:$J$68,$H$59:$H$68)</f>
        <v>#DIV/0!</v>
      </c>
    </row>
    <row r="72" spans="1:10" ht="12.75">
      <c r="A72" t="s">
        <v>47</v>
      </c>
      <c r="B72" s="27"/>
      <c r="C72" s="28"/>
      <c r="D72">
        <f>Prog6!D72+Prog7!C72</f>
        <v>0</v>
      </c>
      <c r="E72" s="6" t="e">
        <f t="shared" si="9"/>
        <v>#DIV/0!</v>
      </c>
      <c r="F72" s="6"/>
      <c r="G72" t="s">
        <v>96</v>
      </c>
      <c r="H72" s="11" t="e">
        <f>INTERCEPT($J$59:$J$68,$I$59:$I$68)</f>
        <v>#DIV/0!</v>
      </c>
      <c r="I72" s="11" t="e">
        <f>SLOPE($J$59:$J$68,$I$59:$I$68)</f>
        <v>#DIV/0!</v>
      </c>
      <c r="J72" s="11" t="e">
        <f>CORREL($J$59:$J$68,$I$59:$I$68)</f>
        <v>#DIV/0!</v>
      </c>
    </row>
    <row r="73" spans="1:9" ht="12.75">
      <c r="A73" t="s">
        <v>9</v>
      </c>
      <c r="B73" s="27"/>
      <c r="C73" s="28"/>
      <c r="D73">
        <f>Prog6!D73+Prog7!C73</f>
        <v>0</v>
      </c>
      <c r="E73" s="6" t="e">
        <f t="shared" si="9"/>
        <v>#DIV/0!</v>
      </c>
      <c r="F73" s="6"/>
      <c r="G73" t="s">
        <v>97</v>
      </c>
      <c r="H73" s="11">
        <v>0</v>
      </c>
      <c r="I73" s="11" t="e">
        <f>SUMPRODUCT($J$59:$J$68,$L$59:$L$68)/SUMPRODUCT($H$59:$H$68,$L$59:$L$68)</f>
        <v>#DIV/0!</v>
      </c>
    </row>
    <row r="74" spans="1:6" ht="12.75">
      <c r="A74" t="s">
        <v>10</v>
      </c>
      <c r="B74" s="29"/>
      <c r="C74" s="30"/>
      <c r="D74">
        <f>Prog6!D74+Prog7!C74</f>
        <v>0</v>
      </c>
      <c r="E74" s="6" t="e">
        <f t="shared" si="9"/>
        <v>#DIV/0!</v>
      </c>
      <c r="F74" s="6"/>
    </row>
    <row r="75" spans="1:9" ht="12.75">
      <c r="A75" s="1" t="s">
        <v>19</v>
      </c>
      <c r="B75" s="5">
        <f>SUM(B68:B74)</f>
        <v>0</v>
      </c>
      <c r="C75" s="5">
        <f>SUM(C68:C74)</f>
        <v>0</v>
      </c>
      <c r="D75" s="2">
        <f>SUM(D68:D74)</f>
        <v>0</v>
      </c>
      <c r="E75" s="7" t="e">
        <f>SUM(E68:E74)</f>
        <v>#DIV/0!</v>
      </c>
      <c r="F75" s="7"/>
      <c r="G75" t="s">
        <v>119</v>
      </c>
      <c r="H75" s="38"/>
      <c r="I75" s="39"/>
    </row>
    <row r="76" spans="1:4" ht="12.75">
      <c r="A76" t="s">
        <v>21</v>
      </c>
      <c r="C76" s="33"/>
      <c r="D76">
        <f>Prog6!D76+Prog7!C76</f>
        <v>0</v>
      </c>
    </row>
    <row r="77" spans="7:10" ht="12.75">
      <c r="G77" t="s">
        <v>100</v>
      </c>
      <c r="H77" s="11" t="e">
        <f>INTERCEPT($K$59:$K$68,$H$59:$H$68)</f>
        <v>#DIV/0!</v>
      </c>
      <c r="I77" s="11" t="e">
        <f>SLOPE($K$59:$K$68,$H$59:$H$68)</f>
        <v>#DIV/0!</v>
      </c>
      <c r="J77" s="11" t="e">
        <f>CORREL($K$59:$K$68,$H$59:$H$68)</f>
        <v>#DIV/0!</v>
      </c>
    </row>
    <row r="78" spans="7:10" ht="12.75">
      <c r="G78" t="s">
        <v>101</v>
      </c>
      <c r="H78" s="11" t="e">
        <f>INTERCEPT($K$59:$K$68,$I$59:$I$68)</f>
        <v>#DIV/0!</v>
      </c>
      <c r="I78" s="11" t="e">
        <f>SLOPE($K$59:$K$68,$I$59:$I$68)</f>
        <v>#DIV/0!</v>
      </c>
      <c r="J78" s="11" t="e">
        <f>CORREL($K$59:$K$68,$I$59:$I$68)</f>
        <v>#DIV/0!</v>
      </c>
    </row>
    <row r="79" spans="1:9" ht="12.75">
      <c r="A79" s="3" t="s">
        <v>137</v>
      </c>
      <c r="B79" s="4" t="s">
        <v>13</v>
      </c>
      <c r="C79" s="4" t="s">
        <v>14</v>
      </c>
      <c r="D79" s="4" t="s">
        <v>15</v>
      </c>
      <c r="G79" t="s">
        <v>102</v>
      </c>
      <c r="H79" s="11">
        <v>0</v>
      </c>
      <c r="I79" s="11" t="e">
        <f>SUMPRODUCT($K$59:$K$68,$M$59:$M$68)/SUMPRODUCT($H$59:$H$68,$M$59:$M$68)</f>
        <v>#DIV/0!</v>
      </c>
    </row>
    <row r="80" spans="1:9" ht="12.75">
      <c r="A80" t="s">
        <v>48</v>
      </c>
      <c r="B80" s="6">
        <f>IF(B39&gt;0,60*(B70/B39),0)</f>
        <v>0</v>
      </c>
      <c r="C80" s="6">
        <f>IF(C39&gt;0,60*(C70/C39),0)</f>
        <v>0</v>
      </c>
      <c r="D80" s="6">
        <f>IF(D39&gt;0,60*(D70/D39),0)</f>
        <v>0</v>
      </c>
      <c r="G80" t="s">
        <v>103</v>
      </c>
      <c r="H80" s="11">
        <v>0</v>
      </c>
      <c r="I80" s="11" t="e">
        <f>SUMPRODUCT($K$59:$K$68,$N$59:$N$68)/SUMPRODUCT($I$59:$I$68,$N$59:$N$68)</f>
        <v>#DIV/0!</v>
      </c>
    </row>
    <row r="81" spans="1:9" ht="12.75">
      <c r="A81" t="s">
        <v>49</v>
      </c>
      <c r="B81" s="6">
        <f aca="true" t="shared" si="10" ref="B81:D83">IF(B41&gt;0,60*(B72/B41),0)</f>
        <v>0</v>
      </c>
      <c r="C81" s="6">
        <f t="shared" si="10"/>
        <v>0</v>
      </c>
      <c r="D81" s="6">
        <f t="shared" si="10"/>
        <v>0</v>
      </c>
      <c r="G81" t="s">
        <v>104</v>
      </c>
      <c r="H81" s="11">
        <v>0</v>
      </c>
      <c r="I81" s="11" t="e">
        <f>SUMPRODUCT($K$59:$K$68,$O$59:$O$68)/SUMPRODUCT($J$59:$J$68,$O$59:$O$68)</f>
        <v>#DIV/0!</v>
      </c>
    </row>
    <row r="82" spans="1:4" ht="12.75">
      <c r="A82" t="s">
        <v>50</v>
      </c>
      <c r="B82" s="6">
        <f t="shared" si="10"/>
        <v>0</v>
      </c>
      <c r="C82" s="6">
        <f t="shared" si="10"/>
        <v>0</v>
      </c>
      <c r="D82" s="6">
        <f t="shared" si="10"/>
        <v>0</v>
      </c>
    </row>
    <row r="83" spans="1:9" ht="12.75">
      <c r="A83" t="s">
        <v>51</v>
      </c>
      <c r="B83" s="6">
        <f t="shared" si="10"/>
        <v>0</v>
      </c>
      <c r="C83" s="6">
        <f t="shared" si="10"/>
        <v>0</v>
      </c>
      <c r="D83" s="6">
        <f t="shared" si="10"/>
        <v>0</v>
      </c>
      <c r="G83" t="s">
        <v>119</v>
      </c>
      <c r="H83" s="38"/>
      <c r="I83" s="39"/>
    </row>
    <row r="84" spans="1:4" ht="12.75">
      <c r="A84" t="s">
        <v>52</v>
      </c>
      <c r="B84" s="6">
        <f>IF(B83&gt;0,B80/B83,0)</f>
        <v>0</v>
      </c>
      <c r="C84" s="6">
        <f>IF(C83&gt;0,C80/C83,0)</f>
        <v>0</v>
      </c>
      <c r="D84" s="6">
        <f>IF(D83&gt;0,D80/D83,0)</f>
        <v>0</v>
      </c>
    </row>
    <row r="85" spans="1:4" ht="12.75">
      <c r="A85" t="s">
        <v>53</v>
      </c>
      <c r="B85" s="6">
        <f>IF(B83&gt;0,B81/B83,0)</f>
        <v>0</v>
      </c>
      <c r="C85" s="6">
        <f>IF(C83&gt;0,C81/C83,0)</f>
        <v>0</v>
      </c>
      <c r="D85" s="6">
        <f>IF(D83&gt;0,D81/D83,0)</f>
        <v>0</v>
      </c>
    </row>
    <row r="86" spans="1:4" ht="12.75">
      <c r="A86" t="s">
        <v>54</v>
      </c>
      <c r="B86" s="6">
        <f>IF(B83&gt;0,B82/B83,0)</f>
        <v>0</v>
      </c>
      <c r="C86" s="6">
        <f>IF(C83&gt;0,C82/C83,0)</f>
        <v>0</v>
      </c>
      <c r="D86" s="6">
        <f>IF(D83&gt;0,D82/D83,0)</f>
        <v>0</v>
      </c>
    </row>
    <row r="88" spans="1:10" ht="12.75">
      <c r="A88" t="str">
        <f>CourseNum</f>
        <v>CS-286: Algorithms</v>
      </c>
      <c r="B88" t="str">
        <f>CourseTerm</f>
        <v>Spring 2001</v>
      </c>
      <c r="D88" t="s">
        <v>57</v>
      </c>
      <c r="G88" t="str">
        <f>CourseNum</f>
        <v>CS-286: Algorithms</v>
      </c>
      <c r="H88" t="str">
        <f>CourseTerm</f>
        <v>Spring 2001</v>
      </c>
      <c r="J88" t="s">
        <v>108</v>
      </c>
    </row>
    <row r="90" spans="1:8" ht="12.75">
      <c r="A90" t="s">
        <v>0</v>
      </c>
      <c r="B90" s="9" t="str">
        <f>B3</f>
        <v>Student Name Here</v>
      </c>
      <c r="G90" t="s">
        <v>0</v>
      </c>
      <c r="H90" s="9" t="str">
        <f>H3</f>
        <v>Student Name Here</v>
      </c>
    </row>
    <row r="91" spans="1:8" ht="12.75">
      <c r="A91" t="s">
        <v>1</v>
      </c>
      <c r="B91" s="12">
        <f>$B$4</f>
        <v>0</v>
      </c>
      <c r="G91" t="s">
        <v>1</v>
      </c>
      <c r="H91" s="12">
        <f>$B$4</f>
        <v>0</v>
      </c>
    </row>
    <row r="92" spans="1:8" ht="12.75">
      <c r="A92" t="s">
        <v>2</v>
      </c>
      <c r="B92" s="12" t="str">
        <f>$B$5</f>
        <v>7A</v>
      </c>
      <c r="G92" t="s">
        <v>2</v>
      </c>
      <c r="H92" s="12" t="str">
        <f>$B$5</f>
        <v>7A</v>
      </c>
    </row>
    <row r="93" spans="1:8" ht="12.75">
      <c r="A93" t="s">
        <v>4</v>
      </c>
      <c r="B93" t="str">
        <f>$B$6</f>
        <v>Taylor, C</v>
      </c>
      <c r="G93" t="s">
        <v>4</v>
      </c>
      <c r="H93" t="str">
        <f>$B$6</f>
        <v>Taylor, C</v>
      </c>
    </row>
    <row r="95" spans="1:7" ht="12.75">
      <c r="A95" s="3" t="s">
        <v>136</v>
      </c>
      <c r="G95" s="3" t="s">
        <v>107</v>
      </c>
    </row>
    <row r="96" spans="2:14" ht="12.75">
      <c r="B96" s="4" t="s">
        <v>13</v>
      </c>
      <c r="C96" s="4" t="s">
        <v>14</v>
      </c>
      <c r="H96" t="s">
        <v>60</v>
      </c>
      <c r="I96" s="1" t="s">
        <v>77</v>
      </c>
      <c r="J96" s="1" t="s">
        <v>78</v>
      </c>
      <c r="K96" s="1" t="s">
        <v>79</v>
      </c>
      <c r="L96" s="1" t="s">
        <v>80</v>
      </c>
      <c r="M96" s="1" t="s">
        <v>81</v>
      </c>
      <c r="N96" s="1" t="s">
        <v>123</v>
      </c>
    </row>
    <row r="97" spans="1:14" ht="12.75">
      <c r="A97" t="s">
        <v>23</v>
      </c>
      <c r="B97">
        <f aca="true" t="shared" si="11" ref="B97:C99">B24</f>
        <v>0</v>
      </c>
      <c r="C97">
        <f t="shared" si="11"/>
        <v>0</v>
      </c>
      <c r="H97" t="s">
        <v>82</v>
      </c>
      <c r="I97" s="11">
        <v>2.34</v>
      </c>
      <c r="J97" s="11">
        <v>5.13</v>
      </c>
      <c r="K97" s="11">
        <v>11.25</v>
      </c>
      <c r="L97" s="11">
        <v>24.66</v>
      </c>
      <c r="M97" s="11">
        <v>54.04</v>
      </c>
      <c r="N97" s="11">
        <v>0</v>
      </c>
    </row>
    <row r="98" spans="1:14" ht="12.75">
      <c r="A98" t="s">
        <v>24</v>
      </c>
      <c r="B98">
        <f t="shared" si="11"/>
        <v>0</v>
      </c>
      <c r="C98">
        <f t="shared" si="11"/>
        <v>0</v>
      </c>
      <c r="H98" t="s">
        <v>83</v>
      </c>
      <c r="I98" s="11">
        <v>2.6</v>
      </c>
      <c r="J98" s="11">
        <v>4.79</v>
      </c>
      <c r="K98" s="11">
        <v>8.84</v>
      </c>
      <c r="L98" s="11">
        <v>16.31</v>
      </c>
      <c r="M98" s="11">
        <v>30.09</v>
      </c>
      <c r="N98" s="11">
        <v>0</v>
      </c>
    </row>
    <row r="99" spans="1:14" ht="12.75">
      <c r="A99" t="s">
        <v>25</v>
      </c>
      <c r="B99">
        <f t="shared" si="11"/>
        <v>0</v>
      </c>
      <c r="C99">
        <f t="shared" si="11"/>
        <v>0</v>
      </c>
      <c r="H99" t="s">
        <v>84</v>
      </c>
      <c r="I99" s="11">
        <v>9.01</v>
      </c>
      <c r="J99" s="11">
        <v>12.06</v>
      </c>
      <c r="K99" s="11">
        <v>16.15</v>
      </c>
      <c r="L99" s="11">
        <v>21.62</v>
      </c>
      <c r="M99" s="11">
        <v>28.93</v>
      </c>
      <c r="N99" s="11">
        <v>0</v>
      </c>
    </row>
    <row r="100" spans="1:14" ht="12.75">
      <c r="A100" t="s">
        <v>27</v>
      </c>
      <c r="B100">
        <f>B28</f>
        <v>0</v>
      </c>
      <c r="C100">
        <f>C28</f>
        <v>0</v>
      </c>
      <c r="H100" t="s">
        <v>85</v>
      </c>
      <c r="I100" s="11">
        <v>7.55</v>
      </c>
      <c r="J100" s="11">
        <v>10.98</v>
      </c>
      <c r="K100" s="11">
        <v>15.98</v>
      </c>
      <c r="L100" s="11">
        <v>23.25</v>
      </c>
      <c r="M100" s="11">
        <v>33.83</v>
      </c>
      <c r="N100" s="11">
        <v>0</v>
      </c>
    </row>
    <row r="101" spans="8:14" ht="12.75">
      <c r="H101" t="s">
        <v>86</v>
      </c>
      <c r="I101" s="11">
        <v>3.88</v>
      </c>
      <c r="J101" s="11">
        <v>5.04</v>
      </c>
      <c r="K101" s="11">
        <v>6.56</v>
      </c>
      <c r="L101" s="11">
        <v>8.53</v>
      </c>
      <c r="M101" s="11">
        <v>11.09</v>
      </c>
      <c r="N101" s="11">
        <v>0</v>
      </c>
    </row>
    <row r="102" spans="1:14" ht="12.75">
      <c r="A102" t="s">
        <v>65</v>
      </c>
      <c r="B102">
        <f>K46</f>
        <v>0</v>
      </c>
      <c r="C102">
        <f>L46</f>
        <v>0</v>
      </c>
      <c r="H102" t="s">
        <v>87</v>
      </c>
      <c r="I102" s="11">
        <v>3.75</v>
      </c>
      <c r="J102" s="11">
        <v>8</v>
      </c>
      <c r="K102" s="11">
        <v>17.07</v>
      </c>
      <c r="L102" s="11">
        <v>36.41</v>
      </c>
      <c r="M102" s="11">
        <v>77.66</v>
      </c>
      <c r="N102" s="11">
        <v>0</v>
      </c>
    </row>
    <row r="104" spans="2:3" ht="12.75">
      <c r="B104" s="4" t="s">
        <v>66</v>
      </c>
      <c r="C104" s="4" t="s">
        <v>67</v>
      </c>
    </row>
    <row r="105" spans="1:2" ht="12.75">
      <c r="A105" t="s">
        <v>68</v>
      </c>
      <c r="B105">
        <f>B102+B99</f>
        <v>0</v>
      </c>
    </row>
    <row r="106" spans="1:3" ht="12.75">
      <c r="A106" t="s">
        <v>69</v>
      </c>
      <c r="B106" s="11">
        <f>$H$75</f>
        <v>0</v>
      </c>
      <c r="C106" s="11">
        <f>$H$83</f>
        <v>0</v>
      </c>
    </row>
    <row r="107" spans="1:3" ht="12.75">
      <c r="A107" t="s">
        <v>70</v>
      </c>
      <c r="B107" s="11">
        <f>$I$75</f>
        <v>0</v>
      </c>
      <c r="C107" s="11">
        <f>$I$83</f>
        <v>0</v>
      </c>
    </row>
    <row r="108" spans="1:2" ht="12.75">
      <c r="A108" t="s">
        <v>71</v>
      </c>
      <c r="B108">
        <f>ROUND(B106+B107*B105,0)</f>
        <v>0</v>
      </c>
    </row>
    <row r="109" spans="1:2" ht="12.75">
      <c r="A109" t="s">
        <v>72</v>
      </c>
      <c r="B109">
        <f>B108+B97-B98-B99+B100</f>
        <v>0</v>
      </c>
    </row>
    <row r="110" spans="1:3" ht="12.75">
      <c r="A110" t="s">
        <v>73</v>
      </c>
      <c r="C110">
        <f>ROUND(C106+C107*B105,0)</f>
        <v>0</v>
      </c>
    </row>
    <row r="112" spans="1:2" ht="12.75">
      <c r="A112" s="1" t="s">
        <v>120</v>
      </c>
      <c r="B112" s="33"/>
    </row>
    <row r="114" spans="1:2" ht="12.75">
      <c r="A114" s="1" t="s">
        <v>121</v>
      </c>
      <c r="B114">
        <f>IF(ISBLANK(B112),B108,B112)</f>
        <v>0</v>
      </c>
    </row>
    <row r="115" spans="2:3" ht="12.75">
      <c r="B115" s="14"/>
      <c r="C115" s="14"/>
    </row>
  </sheetData>
  <sheetProtection sheet="1" objects="1" scenarios="1"/>
  <mergeCells count="1">
    <mergeCell ref="M9:O9"/>
  </mergeCells>
  <printOptions/>
  <pageMargins left="0.5" right="0.5" top="1" bottom="1" header="0.5" footer="0.5"/>
  <pageSetup blackAndWhite="1" horizontalDpi="300" verticalDpi="300" orientation="portrait" r:id="rId1"/>
  <rowBreaks count="2" manualBreakCount="2">
    <brk id="49" max="255" man="1"/>
    <brk id="87" max="25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customWidth="1"/>
  </cols>
  <sheetData>
    <row r="1" spans="1:5" ht="12.75">
      <c r="A1" t="str">
        <f>CourseNum</f>
        <v>CS-286: Algorithms</v>
      </c>
      <c r="B1" t="str">
        <f>CourseTerm</f>
        <v>Spring 2001</v>
      </c>
      <c r="E1" t="str">
        <f>WorksheetVersion</f>
        <v>[3.02]</v>
      </c>
    </row>
    <row r="3" spans="1:2" ht="12.75">
      <c r="A3" t="s">
        <v>0</v>
      </c>
      <c r="B3" t="str">
        <f>StudentName</f>
        <v>Student Name Here</v>
      </c>
    </row>
    <row r="4" spans="1:2" ht="12.75">
      <c r="A4" t="s">
        <v>4</v>
      </c>
      <c r="B4" t="str">
        <f>Instructor</f>
        <v>Taylor, C</v>
      </c>
    </row>
    <row r="6" spans="2:13" ht="12.75">
      <c r="B6" s="74" t="s">
        <v>67</v>
      </c>
      <c r="C6" s="75"/>
      <c r="D6" s="74" t="s">
        <v>139</v>
      </c>
      <c r="E6" s="75"/>
      <c r="F6" s="74" t="s">
        <v>140</v>
      </c>
      <c r="G6" s="75"/>
      <c r="H6" s="74" t="s">
        <v>141</v>
      </c>
      <c r="I6" s="75"/>
      <c r="J6" s="43" t="s">
        <v>142</v>
      </c>
      <c r="K6" s="43" t="s">
        <v>147</v>
      </c>
      <c r="L6" s="74" t="s">
        <v>149</v>
      </c>
      <c r="M6" s="75"/>
    </row>
    <row r="7" spans="2:13" ht="12.75">
      <c r="B7" s="40" t="s">
        <v>138</v>
      </c>
      <c r="C7" s="41" t="s">
        <v>14</v>
      </c>
      <c r="D7" s="40" t="s">
        <v>138</v>
      </c>
      <c r="E7" s="41" t="s">
        <v>14</v>
      </c>
      <c r="F7" s="40" t="s">
        <v>138</v>
      </c>
      <c r="G7" s="41" t="s">
        <v>14</v>
      </c>
      <c r="H7" s="40" t="s">
        <v>10</v>
      </c>
      <c r="I7" s="41" t="s">
        <v>12</v>
      </c>
      <c r="J7" s="44" t="s">
        <v>143</v>
      </c>
      <c r="K7" s="44" t="s">
        <v>148</v>
      </c>
      <c r="L7" s="40" t="s">
        <v>150</v>
      </c>
      <c r="M7" s="41" t="s">
        <v>151</v>
      </c>
    </row>
    <row r="8" spans="1:14" ht="12.75">
      <c r="A8" s="15" t="str">
        <f>Prog1!$B$5</f>
        <v>1A</v>
      </c>
      <c r="B8">
        <f>Prog1!$B$46</f>
        <v>0</v>
      </c>
      <c r="C8">
        <f>Prog1!$C$46</f>
        <v>0</v>
      </c>
      <c r="D8">
        <f>Prog1!$B$29</f>
        <v>0</v>
      </c>
      <c r="E8">
        <f>Prog1!$C$29</f>
        <v>0</v>
      </c>
      <c r="F8" t="e">
        <f>(D8/B8)*60</f>
        <v>#DIV/0!</v>
      </c>
      <c r="G8" s="6" t="e">
        <f>(E8/C8)*60</f>
        <v>#DIV/0!</v>
      </c>
      <c r="H8" s="6" t="e">
        <f>Prog1!$C$16</f>
        <v>#DIV/0!</v>
      </c>
      <c r="I8" s="6" t="e">
        <f>Prog1!$C$17</f>
        <v>#DIV/0!</v>
      </c>
      <c r="J8" s="6">
        <f>Prog1!$C$18</f>
        <v>100</v>
      </c>
      <c r="K8" s="11" t="e">
        <f>Prog1!$C$21</f>
        <v>#DIV/0!</v>
      </c>
      <c r="L8">
        <f>Prog1!$B$105</f>
        <v>0</v>
      </c>
      <c r="M8">
        <f>Prog1!$B$114</f>
        <v>0</v>
      </c>
      <c r="N8" t="str">
        <f>$B$3</f>
        <v>Student Name Here</v>
      </c>
    </row>
    <row r="9" spans="1:14" ht="12.75">
      <c r="A9" s="15" t="str">
        <f>Prog2!$B$5</f>
        <v>2A</v>
      </c>
      <c r="B9">
        <f>Prog2!$B$46</f>
        <v>0</v>
      </c>
      <c r="C9">
        <f>Prog2!$C$46</f>
        <v>0</v>
      </c>
      <c r="D9">
        <f>Prog2!$B$29</f>
        <v>0</v>
      </c>
      <c r="E9">
        <f>Prog2!$C$29</f>
        <v>0</v>
      </c>
      <c r="F9" s="6" t="e">
        <f aca="true" t="shared" si="0" ref="F9:F14">(D9/B9)*60</f>
        <v>#DIV/0!</v>
      </c>
      <c r="G9" s="6" t="e">
        <f aca="true" t="shared" si="1" ref="G9:G14">(E9/C9)*60</f>
        <v>#DIV/0!</v>
      </c>
      <c r="H9" s="6" t="e">
        <f>Prog2!$C$16</f>
        <v>#DIV/0!</v>
      </c>
      <c r="I9" s="6" t="e">
        <f>Prog2!$C$17</f>
        <v>#DIV/0!</v>
      </c>
      <c r="J9" s="6">
        <f>Prog2!$C$18</f>
        <v>100</v>
      </c>
      <c r="K9" s="11" t="e">
        <f>Prog2!$C$21</f>
        <v>#DIV/0!</v>
      </c>
      <c r="L9">
        <f>Prog2!$B$105</f>
        <v>0</v>
      </c>
      <c r="M9">
        <f>Prog2!$B$114</f>
        <v>0</v>
      </c>
      <c r="N9" t="str">
        <f aca="true" t="shared" si="2" ref="N9:N14">$B$3</f>
        <v>Student Name Here</v>
      </c>
    </row>
    <row r="10" spans="1:14" ht="12.75">
      <c r="A10" s="15" t="str">
        <f>Prog3!$B$5</f>
        <v>3A</v>
      </c>
      <c r="B10">
        <f>Prog3!$B$46</f>
        <v>0</v>
      </c>
      <c r="C10">
        <f>Prog3!$C$46</f>
        <v>0</v>
      </c>
      <c r="D10">
        <f>Prog3!$B$29</f>
        <v>0</v>
      </c>
      <c r="E10">
        <f>Prog3!$C$29</f>
        <v>0</v>
      </c>
      <c r="F10" s="6" t="e">
        <f t="shared" si="0"/>
        <v>#DIV/0!</v>
      </c>
      <c r="G10" s="6" t="e">
        <f t="shared" si="1"/>
        <v>#DIV/0!</v>
      </c>
      <c r="H10" s="6" t="e">
        <f>Prog3!$C$16</f>
        <v>#DIV/0!</v>
      </c>
      <c r="I10" s="6" t="e">
        <f>Prog3!$C$17</f>
        <v>#DIV/0!</v>
      </c>
      <c r="J10" s="6">
        <f>Prog3!$C$18</f>
        <v>100</v>
      </c>
      <c r="K10" s="11" t="e">
        <f>Prog3!$C$21</f>
        <v>#DIV/0!</v>
      </c>
      <c r="L10">
        <f>Prog3!$B$105</f>
        <v>0</v>
      </c>
      <c r="M10">
        <f>Prog3!$B$114</f>
        <v>0</v>
      </c>
      <c r="N10" t="str">
        <f t="shared" si="2"/>
        <v>Student Name Here</v>
      </c>
    </row>
    <row r="11" spans="1:14" ht="12.75">
      <c r="A11" s="15" t="str">
        <f>Prog4!$B$5</f>
        <v>4A</v>
      </c>
      <c r="B11">
        <f>Prog4!$B$46</f>
        <v>0</v>
      </c>
      <c r="C11">
        <f>Prog4!$C$46</f>
        <v>0</v>
      </c>
      <c r="D11">
        <f>Prog4!$B$29</f>
        <v>0</v>
      </c>
      <c r="E11">
        <f>Prog4!$C$29</f>
        <v>0</v>
      </c>
      <c r="F11" s="6" t="e">
        <f t="shared" si="0"/>
        <v>#DIV/0!</v>
      </c>
      <c r="G11" s="6" t="e">
        <f t="shared" si="1"/>
        <v>#DIV/0!</v>
      </c>
      <c r="H11" s="6" t="e">
        <f>Prog4!$C$16</f>
        <v>#DIV/0!</v>
      </c>
      <c r="I11" s="6" t="e">
        <f>Prog4!$C$17</f>
        <v>#DIV/0!</v>
      </c>
      <c r="J11" s="6">
        <f>Prog4!$C$18</f>
        <v>100</v>
      </c>
      <c r="K11" s="11" t="e">
        <f>Prog4!$C$21</f>
        <v>#DIV/0!</v>
      </c>
      <c r="L11">
        <f>Prog4!$B$105</f>
        <v>0</v>
      </c>
      <c r="M11">
        <f>Prog4!$B$114</f>
        <v>0</v>
      </c>
      <c r="N11" t="str">
        <f t="shared" si="2"/>
        <v>Student Name Here</v>
      </c>
    </row>
    <row r="12" spans="1:14" ht="12.75">
      <c r="A12" s="15" t="str">
        <f>Prog5!$B$5</f>
        <v>5A</v>
      </c>
      <c r="B12">
        <f>Prog5!$B$46</f>
        <v>0</v>
      </c>
      <c r="C12">
        <f>Prog5!$C$46</f>
        <v>0</v>
      </c>
      <c r="D12">
        <f>Prog5!$B$29</f>
        <v>0</v>
      </c>
      <c r="E12">
        <f>Prog5!$C$29</f>
        <v>0</v>
      </c>
      <c r="F12" s="6" t="e">
        <f t="shared" si="0"/>
        <v>#DIV/0!</v>
      </c>
      <c r="G12" s="6" t="e">
        <f t="shared" si="1"/>
        <v>#DIV/0!</v>
      </c>
      <c r="H12" s="6" t="e">
        <f>Prog5!$C$16</f>
        <v>#DIV/0!</v>
      </c>
      <c r="I12" s="6" t="e">
        <f>Prog5!$C$17</f>
        <v>#DIV/0!</v>
      </c>
      <c r="J12" s="6">
        <f>Prog5!$C$18</f>
        <v>100</v>
      </c>
      <c r="K12" s="11" t="e">
        <f>Prog5!$C$21</f>
        <v>#DIV/0!</v>
      </c>
      <c r="L12">
        <f>Prog5!$B$105</f>
        <v>0</v>
      </c>
      <c r="M12">
        <f>Prog5!$B$114</f>
        <v>0</v>
      </c>
      <c r="N12" t="str">
        <f t="shared" si="2"/>
        <v>Student Name Here</v>
      </c>
    </row>
    <row r="13" spans="1:14" ht="12.75">
      <c r="A13" s="15" t="str">
        <f>Prog6!$B$5</f>
        <v>6A</v>
      </c>
      <c r="B13">
        <f>Prog6!$B$46</f>
        <v>0</v>
      </c>
      <c r="C13">
        <f>Prog6!$C$46</f>
        <v>0</v>
      </c>
      <c r="D13">
        <f>Prog6!$B$29</f>
        <v>0</v>
      </c>
      <c r="E13">
        <f>Prog6!$C$29</f>
        <v>0</v>
      </c>
      <c r="F13" s="6" t="e">
        <f t="shared" si="0"/>
        <v>#DIV/0!</v>
      </c>
      <c r="G13" s="6" t="e">
        <f t="shared" si="1"/>
        <v>#DIV/0!</v>
      </c>
      <c r="H13" s="6" t="e">
        <f>Prog6!$C$16</f>
        <v>#DIV/0!</v>
      </c>
      <c r="I13" s="6" t="e">
        <f>Prog6!$C$17</f>
        <v>#DIV/0!</v>
      </c>
      <c r="J13" s="6">
        <f>Prog6!$C$18</f>
        <v>100</v>
      </c>
      <c r="K13" s="11" t="e">
        <f>Prog6!$C$21</f>
        <v>#DIV/0!</v>
      </c>
      <c r="L13">
        <f>Prog6!$B$105</f>
        <v>0</v>
      </c>
      <c r="M13">
        <f>Prog6!$B$114</f>
        <v>0</v>
      </c>
      <c r="N13" t="str">
        <f t="shared" si="2"/>
        <v>Student Name Here</v>
      </c>
    </row>
    <row r="14" spans="1:14" ht="12.75">
      <c r="A14" s="15" t="str">
        <f>Prog7!$B$5</f>
        <v>7A</v>
      </c>
      <c r="B14">
        <f>Prog7!$B$46</f>
        <v>0</v>
      </c>
      <c r="C14">
        <f>Prog7!$C$46</f>
        <v>0</v>
      </c>
      <c r="D14">
        <f>Prog7!$B$29</f>
        <v>0</v>
      </c>
      <c r="E14">
        <f>Prog7!$C$29</f>
        <v>0</v>
      </c>
      <c r="F14" s="6" t="e">
        <f t="shared" si="0"/>
        <v>#DIV/0!</v>
      </c>
      <c r="G14" s="6" t="e">
        <f t="shared" si="1"/>
        <v>#DIV/0!</v>
      </c>
      <c r="H14" s="6" t="e">
        <f>Prog7!$C$16</f>
        <v>#DIV/0!</v>
      </c>
      <c r="I14" s="6" t="e">
        <f>Prog7!$C$17</f>
        <v>#DIV/0!</v>
      </c>
      <c r="J14" s="6">
        <f>Prog7!$C$18</f>
        <v>100</v>
      </c>
      <c r="K14" s="11" t="e">
        <f>Prog7!$C$21</f>
        <v>#DIV/0!</v>
      </c>
      <c r="L14">
        <f>Prog7!$B$105</f>
        <v>0</v>
      </c>
      <c r="M14">
        <f>Prog7!$B$114</f>
        <v>0</v>
      </c>
      <c r="N14" t="str">
        <f t="shared" si="2"/>
        <v>Student Name Here</v>
      </c>
    </row>
  </sheetData>
  <sheetProtection sheet="1" objects="1" scenarios="1"/>
  <mergeCells count="5">
    <mergeCell ref="L6:M6"/>
    <mergeCell ref="B6:C6"/>
    <mergeCell ref="D6:E6"/>
    <mergeCell ref="F6:G6"/>
    <mergeCell ref="H6:I6"/>
  </mergeCells>
  <printOptions/>
  <pageMargins left="0.75" right="0.75" top="1" bottom="1" header="0.5" footer="0.5"/>
  <pageSetup blackAndWhite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Sebern</dc:creator>
  <cp:keywords/>
  <dc:description/>
  <cp:lastModifiedBy>MSOE</cp:lastModifiedBy>
  <cp:lastPrinted>2001-01-30T02:35:19Z</cp:lastPrinted>
  <dcterms:created xsi:type="dcterms:W3CDTF">1999-11-30T05:08:01Z</dcterms:created>
  <dcterms:modified xsi:type="dcterms:W3CDTF">2001-02-16T17:26:05Z</dcterms:modified>
  <cp:category/>
  <cp:version/>
  <cp:contentType/>
  <cp:contentStatus/>
</cp:coreProperties>
</file>